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Gabe's Stuff 2\Gabe's UST Stuff\Gabe's UST Forms\"/>
    </mc:Choice>
  </mc:AlternateContent>
  <bookViews>
    <workbookView xWindow="0" yWindow="420" windowWidth="15600" windowHeight="5505" tabRatio="811"/>
  </bookViews>
  <sheets>
    <sheet name="UST Plan Check" sheetId="7" r:id="rId1"/>
    <sheet name="Equipment and Monitoring" sheetId="8" r:id="rId2"/>
    <sheet name="Inspection Worksheet" sheetId="15" r:id="rId3"/>
    <sheet name="Inspection Report" sheetId="16" r:id="rId4"/>
    <sheet name="UST Construction Summary" sheetId="19" r:id="rId5"/>
    <sheet name="UST Removal Summary" sheetId="20" r:id="rId6"/>
    <sheet name="Drop Down Menu" sheetId="17" r:id="rId7"/>
  </sheets>
  <definedNames>
    <definedName name="_xlnm.Print_Area" localSheetId="1">'Equipment and Monitoring'!$A$1:$I$106</definedName>
    <definedName name="_xlnm.Print_Area" localSheetId="3">'Inspection Report'!$A$1:$P$195</definedName>
    <definedName name="_xlnm.Print_Area" localSheetId="2">'Inspection Worksheet'!$A$1:$O$118</definedName>
    <definedName name="_xlnm.Print_Area" localSheetId="4">'UST Construction Summary'!$A$1:$P$48</definedName>
    <definedName name="_xlnm.Print_Area" localSheetId="0">'UST Plan Check'!$A$1:$Z$271</definedName>
    <definedName name="_xlnm.Print_Area" localSheetId="5">'UST Removal Summary'!$A$1:$Q$39</definedName>
    <definedName name="_xlnm.Print_Titles" localSheetId="3">'Inspection Report'!$1:$10</definedName>
    <definedName name="_xlnm.Print_Titles" localSheetId="0">'UST Plan Check'!$A:$A,'UST Plan Check'!$1:$5</definedName>
  </definedNames>
  <calcPr calcId="162913"/>
</workbook>
</file>

<file path=xl/calcChain.xml><?xml version="1.0" encoding="utf-8"?>
<calcChain xmlns="http://schemas.openxmlformats.org/spreadsheetml/2006/main">
  <c r="U52" i="7" l="1"/>
  <c r="V50" i="7"/>
  <c r="D13" i="20" l="1"/>
  <c r="K11" i="20"/>
  <c r="E11" i="20"/>
  <c r="E10" i="20"/>
  <c r="E9" i="20"/>
  <c r="D13" i="19" l="1"/>
  <c r="J11" i="19"/>
  <c r="D11" i="19"/>
  <c r="D10" i="19"/>
  <c r="D9" i="19"/>
  <c r="D20" i="15" l="1"/>
  <c r="E49" i="16" l="1"/>
  <c r="F49" i="16"/>
  <c r="G49" i="16"/>
  <c r="H49" i="16"/>
  <c r="I49" i="16"/>
  <c r="J49" i="16"/>
  <c r="K49" i="16"/>
  <c r="L49" i="16"/>
  <c r="M49" i="16"/>
  <c r="N49" i="16"/>
  <c r="O49" i="16"/>
  <c r="E48" i="16"/>
  <c r="F48" i="16"/>
  <c r="G48" i="16"/>
  <c r="H48" i="16"/>
  <c r="I48" i="16"/>
  <c r="J48" i="16"/>
  <c r="K48" i="16"/>
  <c r="L48" i="16"/>
  <c r="M48" i="16"/>
  <c r="N48" i="16"/>
  <c r="O48" i="16"/>
  <c r="D48" i="16"/>
  <c r="D49" i="16"/>
  <c r="D16" i="16"/>
  <c r="F19" i="16" l="1"/>
  <c r="H19" i="16"/>
  <c r="J19" i="16"/>
  <c r="L19" i="16"/>
  <c r="N19" i="16"/>
  <c r="D19" i="16"/>
  <c r="I7" i="8"/>
  <c r="B60" i="8"/>
  <c r="D17" i="15" l="1"/>
  <c r="D13" i="16"/>
  <c r="I33" i="8"/>
  <c r="D18" i="15" l="1"/>
  <c r="D19" i="15" s="1"/>
  <c r="N21" i="15"/>
  <c r="L21" i="15"/>
  <c r="J21" i="15"/>
  <c r="H21" i="15"/>
  <c r="F21" i="15"/>
  <c r="D21" i="15"/>
  <c r="N20" i="15"/>
  <c r="L20" i="15"/>
  <c r="J20" i="15"/>
  <c r="H20" i="15"/>
  <c r="F20" i="15"/>
  <c r="D60" i="15" l="1"/>
  <c r="D81" i="15"/>
  <c r="I81" i="15"/>
  <c r="I60" i="15"/>
  <c r="H60" i="15"/>
  <c r="H81" i="15"/>
  <c r="G81" i="15"/>
  <c r="G60" i="15"/>
  <c r="F81" i="15"/>
  <c r="F60" i="15"/>
  <c r="E60" i="15"/>
  <c r="E81" i="15"/>
  <c r="I21" i="8"/>
  <c r="H44" i="16" l="1"/>
  <c r="C9" i="8" l="1"/>
  <c r="B48" i="8"/>
  <c r="B30" i="8"/>
  <c r="B16" i="8"/>
  <c r="O158" i="16" l="1"/>
  <c r="N158" i="16"/>
  <c r="M158" i="16"/>
  <c r="L158" i="16"/>
  <c r="K158" i="16"/>
  <c r="J158" i="16"/>
  <c r="I158" i="16"/>
  <c r="H158" i="16"/>
  <c r="G158" i="16"/>
  <c r="F158" i="16"/>
  <c r="E158" i="16"/>
  <c r="D158" i="16"/>
  <c r="H159" i="16"/>
  <c r="O159" i="16"/>
  <c r="N159" i="16"/>
  <c r="M159" i="16"/>
  <c r="L159" i="16"/>
  <c r="K159" i="16"/>
  <c r="J159" i="16"/>
  <c r="I159" i="16"/>
  <c r="G159" i="16"/>
  <c r="F159" i="16"/>
  <c r="E159" i="16"/>
  <c r="N130" i="16"/>
  <c r="L130" i="16"/>
  <c r="J130" i="16"/>
  <c r="H130" i="16"/>
  <c r="F130" i="16"/>
  <c r="D130" i="16"/>
  <c r="D129" i="16"/>
  <c r="H129" i="16"/>
  <c r="F129" i="16"/>
  <c r="N129" i="16"/>
  <c r="L129" i="16"/>
  <c r="J129" i="16"/>
  <c r="D133" i="16"/>
  <c r="N133" i="16"/>
  <c r="L133" i="16"/>
  <c r="J133" i="16"/>
  <c r="H133" i="16"/>
  <c r="F133" i="16"/>
  <c r="H163" i="16" l="1"/>
  <c r="H164" i="16"/>
  <c r="L163" i="16"/>
  <c r="L164" i="16"/>
  <c r="I164" i="16"/>
  <c r="I163" i="16"/>
  <c r="M164" i="16"/>
  <c r="M163" i="16"/>
  <c r="F164" i="16"/>
  <c r="F163" i="16"/>
  <c r="J164" i="16"/>
  <c r="J163" i="16"/>
  <c r="N164" i="16"/>
  <c r="N163" i="16"/>
  <c r="G163" i="16"/>
  <c r="G164" i="16"/>
  <c r="K163" i="16"/>
  <c r="K164" i="16"/>
  <c r="O163" i="16"/>
  <c r="O164" i="16"/>
  <c r="J160" i="16"/>
  <c r="J161" i="16"/>
  <c r="F160" i="16"/>
  <c r="F161" i="16"/>
  <c r="K160" i="16"/>
  <c r="K161" i="16"/>
  <c r="O160" i="16"/>
  <c r="O161" i="16"/>
  <c r="G160" i="16"/>
  <c r="G161" i="16"/>
  <c r="L161" i="16"/>
  <c r="L160" i="16"/>
  <c r="H161" i="16"/>
  <c r="H160" i="16"/>
  <c r="I161" i="16"/>
  <c r="I160" i="16"/>
  <c r="M161" i="16"/>
  <c r="M160" i="16"/>
  <c r="N160" i="16"/>
  <c r="N161" i="16"/>
  <c r="D142" i="16"/>
  <c r="D141" i="16"/>
  <c r="D135" i="16"/>
  <c r="D136" i="16"/>
  <c r="E160" i="16"/>
  <c r="E161" i="16"/>
  <c r="E163" i="16"/>
  <c r="E164" i="16"/>
  <c r="D164" i="16"/>
  <c r="D163" i="16"/>
  <c r="D161" i="16"/>
  <c r="D159" i="16"/>
  <c r="D160" i="16"/>
  <c r="L141" i="16"/>
  <c r="L142" i="16"/>
  <c r="L135" i="16"/>
  <c r="L136" i="16"/>
  <c r="N142" i="16"/>
  <c r="N141" i="16"/>
  <c r="N136" i="16"/>
  <c r="N135" i="16"/>
  <c r="J142" i="16"/>
  <c r="J141" i="16"/>
  <c r="J136" i="16"/>
  <c r="J135" i="16"/>
  <c r="H141" i="16"/>
  <c r="H142" i="16"/>
  <c r="H136" i="16"/>
  <c r="H135" i="16"/>
  <c r="F142" i="16"/>
  <c r="F141" i="16"/>
  <c r="F135" i="16"/>
  <c r="F136" i="16"/>
  <c r="D134" i="16"/>
  <c r="H92" i="16"/>
  <c r="H91" i="16"/>
  <c r="J91" i="16"/>
  <c r="K91" i="16"/>
  <c r="L91" i="16"/>
  <c r="M91" i="16"/>
  <c r="N91" i="16"/>
  <c r="O91" i="16"/>
  <c r="J92" i="16"/>
  <c r="K92" i="16"/>
  <c r="L92" i="16"/>
  <c r="M92" i="16"/>
  <c r="N92" i="16"/>
  <c r="O92" i="16"/>
  <c r="I92" i="16"/>
  <c r="I91" i="16"/>
  <c r="E92" i="16"/>
  <c r="F92" i="16"/>
  <c r="G92" i="16"/>
  <c r="D92" i="16"/>
  <c r="E91" i="16"/>
  <c r="F91" i="16"/>
  <c r="G91" i="16"/>
  <c r="D91" i="16"/>
  <c r="L83" i="16"/>
  <c r="N83" i="16"/>
  <c r="J83" i="16"/>
  <c r="H83" i="16"/>
  <c r="F83" i="16"/>
  <c r="D83" i="16"/>
  <c r="H82" i="16"/>
  <c r="L82" i="16"/>
  <c r="N82" i="16"/>
  <c r="J82" i="16"/>
  <c r="F82" i="16"/>
  <c r="D82" i="16"/>
  <c r="J77" i="16"/>
  <c r="K77" i="16"/>
  <c r="L77" i="16"/>
  <c r="M77" i="16"/>
  <c r="N77" i="16"/>
  <c r="O77" i="16"/>
  <c r="J76" i="16"/>
  <c r="K76" i="16"/>
  <c r="L76" i="16"/>
  <c r="M76" i="16"/>
  <c r="N76" i="16"/>
  <c r="O76" i="16"/>
  <c r="H77" i="16"/>
  <c r="H76" i="16"/>
  <c r="I77" i="16"/>
  <c r="E77" i="16"/>
  <c r="F77" i="16"/>
  <c r="G77" i="16"/>
  <c r="I76" i="16"/>
  <c r="E76" i="16"/>
  <c r="F76" i="16"/>
  <c r="G76" i="16"/>
  <c r="D77" i="16"/>
  <c r="D76" i="16"/>
  <c r="J56" i="16"/>
  <c r="J71" i="16"/>
  <c r="K71" i="16"/>
  <c r="L71" i="16"/>
  <c r="M71" i="16"/>
  <c r="N71" i="16"/>
  <c r="O71" i="16"/>
  <c r="J72" i="16"/>
  <c r="K72" i="16"/>
  <c r="L72" i="16"/>
  <c r="M72" i="16"/>
  <c r="N72" i="16"/>
  <c r="O72" i="16"/>
  <c r="I72" i="16"/>
  <c r="H72" i="16"/>
  <c r="H71" i="16"/>
  <c r="I71" i="16"/>
  <c r="E71" i="16"/>
  <c r="F71" i="16"/>
  <c r="G71" i="16"/>
  <c r="D71" i="16"/>
  <c r="E72" i="16"/>
  <c r="F72" i="16"/>
  <c r="G72" i="16"/>
  <c r="D72" i="16"/>
  <c r="H65" i="16"/>
  <c r="H64" i="16"/>
  <c r="H61" i="16"/>
  <c r="H60" i="16"/>
  <c r="H57" i="16"/>
  <c r="H56" i="16"/>
  <c r="J65" i="16"/>
  <c r="K65" i="16"/>
  <c r="L65" i="16"/>
  <c r="M65" i="16"/>
  <c r="N65" i="16"/>
  <c r="O65" i="16"/>
  <c r="J64" i="16"/>
  <c r="K64" i="16"/>
  <c r="L64" i="16"/>
  <c r="M64" i="16"/>
  <c r="N64" i="16"/>
  <c r="O64" i="16"/>
  <c r="I65" i="16"/>
  <c r="I64" i="16"/>
  <c r="E65" i="16"/>
  <c r="F65" i="16"/>
  <c r="G65" i="16"/>
  <c r="E64" i="16"/>
  <c r="F64" i="16"/>
  <c r="G64" i="16"/>
  <c r="J60" i="16"/>
  <c r="K60" i="16"/>
  <c r="L60" i="16"/>
  <c r="M60" i="16"/>
  <c r="N60" i="16"/>
  <c r="O60" i="16"/>
  <c r="I60" i="16"/>
  <c r="E60" i="16"/>
  <c r="F60" i="16"/>
  <c r="G60" i="16"/>
  <c r="J61" i="16"/>
  <c r="K61" i="16"/>
  <c r="L61" i="16"/>
  <c r="M61" i="16"/>
  <c r="N61" i="16"/>
  <c r="O61" i="16"/>
  <c r="I61" i="16"/>
  <c r="E61" i="16"/>
  <c r="F61" i="16"/>
  <c r="G61" i="16"/>
  <c r="J57" i="16"/>
  <c r="K57" i="16"/>
  <c r="L57" i="16"/>
  <c r="M57" i="16"/>
  <c r="N57" i="16"/>
  <c r="O57" i="16"/>
  <c r="I57" i="16"/>
  <c r="E57" i="16"/>
  <c r="F57" i="16"/>
  <c r="G57" i="16"/>
  <c r="K56" i="16"/>
  <c r="L56" i="16"/>
  <c r="M56" i="16"/>
  <c r="N56" i="16"/>
  <c r="O56" i="16"/>
  <c r="I56" i="16"/>
  <c r="E56" i="16"/>
  <c r="F56" i="16"/>
  <c r="G56" i="16"/>
  <c r="O45" i="16"/>
  <c r="N45" i="16"/>
  <c r="M45" i="16"/>
  <c r="L45" i="16"/>
  <c r="K45" i="16"/>
  <c r="J45" i="16"/>
  <c r="I45" i="16"/>
  <c r="H45" i="16"/>
  <c r="E45" i="16"/>
  <c r="F45" i="16"/>
  <c r="G45" i="16"/>
  <c r="H41" i="16"/>
  <c r="G41" i="16"/>
  <c r="J41" i="16"/>
  <c r="K41" i="16"/>
  <c r="L41" i="16"/>
  <c r="M41" i="16"/>
  <c r="N41" i="16"/>
  <c r="O41" i="16"/>
  <c r="I41" i="16"/>
  <c r="E41" i="16"/>
  <c r="F41" i="16"/>
  <c r="H40" i="16"/>
  <c r="I53" i="8"/>
  <c r="K87" i="16" l="1"/>
  <c r="J67" i="16"/>
  <c r="D65" i="16"/>
  <c r="D64" i="16"/>
  <c r="D61" i="16"/>
  <c r="D60" i="16"/>
  <c r="D57" i="16"/>
  <c r="D56" i="16"/>
  <c r="J51" i="16"/>
  <c r="D45" i="16"/>
  <c r="D41" i="16"/>
  <c r="J35" i="16"/>
  <c r="O44" i="16"/>
  <c r="N44" i="16"/>
  <c r="M44" i="16"/>
  <c r="L44" i="16"/>
  <c r="K44" i="16"/>
  <c r="J44" i="16"/>
  <c r="I44" i="16"/>
  <c r="G44" i="16"/>
  <c r="F44" i="16"/>
  <c r="E44" i="16"/>
  <c r="D44" i="16"/>
  <c r="O40" i="16"/>
  <c r="N40" i="16"/>
  <c r="M40" i="16"/>
  <c r="L40" i="16"/>
  <c r="K40" i="16"/>
  <c r="J40" i="16"/>
  <c r="I40" i="16"/>
  <c r="G40" i="16"/>
  <c r="F40" i="16"/>
  <c r="E40" i="16"/>
  <c r="D40" i="16"/>
  <c r="N16" i="16"/>
  <c r="L16" i="16"/>
  <c r="J16" i="16"/>
  <c r="H16" i="16"/>
  <c r="F16" i="16"/>
  <c r="H17" i="15"/>
  <c r="N17" i="15"/>
  <c r="L17" i="15"/>
  <c r="J17" i="15"/>
  <c r="F17" i="15"/>
  <c r="V2" i="7"/>
  <c r="N18" i="16"/>
  <c r="L18" i="16"/>
  <c r="J18" i="16"/>
  <c r="H18" i="16"/>
  <c r="F18" i="16"/>
  <c r="D18" i="16"/>
  <c r="N17" i="16"/>
  <c r="L17" i="16"/>
  <c r="J17" i="16"/>
  <c r="H17" i="16"/>
  <c r="F17" i="16"/>
  <c r="D17" i="16"/>
  <c r="J11" i="16"/>
  <c r="D11" i="16"/>
  <c r="D10" i="16"/>
  <c r="D9" i="16"/>
  <c r="D13" i="15"/>
  <c r="J11" i="15"/>
  <c r="D11" i="15"/>
  <c r="D10" i="15"/>
  <c r="D9" i="15"/>
  <c r="D13" i="8"/>
  <c r="D12" i="8"/>
  <c r="D11" i="8"/>
  <c r="D10" i="8"/>
  <c r="D9" i="8"/>
  <c r="D8" i="8"/>
  <c r="C13" i="8"/>
  <c r="C12" i="8"/>
  <c r="C11" i="8"/>
  <c r="C10" i="8"/>
  <c r="C8" i="8"/>
  <c r="C4" i="8"/>
  <c r="C2" i="8"/>
  <c r="D95" i="15" l="1"/>
  <c r="F95" i="15"/>
  <c r="H18" i="15"/>
  <c r="H19" i="15" s="1"/>
  <c r="F18" i="15"/>
  <c r="F19" i="15" s="1"/>
  <c r="J18" i="15"/>
  <c r="J19" i="15" s="1"/>
  <c r="G75" i="15"/>
  <c r="L18" i="15"/>
  <c r="L19" i="15" s="1"/>
  <c r="I54" i="15"/>
  <c r="N18" i="15"/>
  <c r="N19" i="15" s="1"/>
  <c r="F48" i="15"/>
  <c r="E75" i="15"/>
  <c r="D48" i="15"/>
  <c r="D90" i="15"/>
  <c r="E54" i="15"/>
  <c r="D69" i="15"/>
  <c r="F69" i="15"/>
  <c r="F54" i="15"/>
  <c r="F75" i="15"/>
  <c r="F90" i="15"/>
  <c r="E63" i="16"/>
  <c r="F144" i="16"/>
  <c r="F145" i="16" s="1"/>
  <c r="F128" i="16"/>
  <c r="F132" i="16"/>
  <c r="I75" i="16"/>
  <c r="N144" i="16"/>
  <c r="N145" i="16" s="1"/>
  <c r="N128" i="16"/>
  <c r="N132" i="16"/>
  <c r="F75" i="16"/>
  <c r="H132" i="16"/>
  <c r="H144" i="16"/>
  <c r="H145" i="16" s="1"/>
  <c r="H128" i="16"/>
  <c r="G75" i="16"/>
  <c r="J132" i="16"/>
  <c r="J144" i="16"/>
  <c r="J145" i="16" s="1"/>
  <c r="J128" i="16"/>
  <c r="D75" i="16"/>
  <c r="D144" i="16"/>
  <c r="D145" i="16" s="1"/>
  <c r="D128" i="16"/>
  <c r="D70" i="16"/>
  <c r="D132" i="16"/>
  <c r="H70" i="16"/>
  <c r="L144" i="16"/>
  <c r="L145" i="16" s="1"/>
  <c r="L128" i="16"/>
  <c r="L132" i="16"/>
  <c r="H75" i="16"/>
  <c r="I39" i="16"/>
  <c r="H55" i="16"/>
  <c r="E55" i="16"/>
  <c r="D39" i="16"/>
  <c r="D55" i="16"/>
  <c r="I63" i="16"/>
  <c r="G47" i="16"/>
  <c r="G39" i="16"/>
  <c r="G43" i="16"/>
  <c r="H59" i="16"/>
  <c r="H47" i="16"/>
  <c r="H63" i="16"/>
  <c r="H43" i="16"/>
  <c r="G59" i="16"/>
  <c r="H39" i="16"/>
  <c r="D43" i="16"/>
  <c r="D59" i="16"/>
  <c r="E39" i="16"/>
  <c r="E75" i="16"/>
  <c r="I43" i="16"/>
  <c r="E59" i="16"/>
  <c r="I47" i="16"/>
  <c r="E70" i="16"/>
  <c r="I55" i="16"/>
  <c r="E43" i="16"/>
  <c r="E47" i="16"/>
  <c r="G55" i="16"/>
  <c r="I70" i="16"/>
  <c r="I59" i="16"/>
  <c r="E69" i="15"/>
  <c r="E48" i="15"/>
  <c r="D75" i="15"/>
  <c r="D47" i="16"/>
  <c r="D63" i="16"/>
  <c r="E90" i="15"/>
  <c r="F59" i="16"/>
  <c r="E95" i="15"/>
  <c r="F55" i="16"/>
  <c r="F47" i="16"/>
  <c r="G70" i="16"/>
  <c r="F70" i="16"/>
  <c r="D54" i="15"/>
  <c r="F63" i="16"/>
  <c r="F43" i="16"/>
  <c r="F39" i="16"/>
  <c r="G63" i="16"/>
  <c r="N138" i="16" l="1"/>
  <c r="N139" i="16"/>
  <c r="L139" i="16"/>
  <c r="L138" i="16"/>
  <c r="J138" i="16"/>
  <c r="J139" i="16"/>
  <c r="H138" i="16"/>
  <c r="H139" i="16"/>
  <c r="F139" i="16"/>
  <c r="F138" i="16"/>
  <c r="D138" i="16"/>
  <c r="D139" i="16"/>
  <c r="D146" i="16"/>
  <c r="D149" i="16"/>
  <c r="D148" i="16"/>
  <c r="D147" i="16"/>
  <c r="N147" i="16"/>
  <c r="N146" i="16"/>
  <c r="N149" i="16"/>
  <c r="N148" i="16"/>
  <c r="L149" i="16"/>
  <c r="L146" i="16"/>
  <c r="L147" i="16"/>
  <c r="L148" i="16"/>
  <c r="J149" i="16"/>
  <c r="J147" i="16"/>
  <c r="J148" i="16"/>
  <c r="J146" i="16"/>
  <c r="H148" i="16"/>
  <c r="H147" i="16"/>
  <c r="H149" i="16"/>
  <c r="H146" i="16"/>
  <c r="F148" i="16"/>
  <c r="F149" i="16"/>
  <c r="F146" i="16"/>
  <c r="F147" i="16"/>
  <c r="H54" i="15"/>
  <c r="G54" i="15"/>
  <c r="G69" i="15"/>
  <c r="H48" i="15"/>
  <c r="G95" i="15"/>
  <c r="G90" i="15"/>
  <c r="G48" i="15"/>
  <c r="H95" i="15"/>
  <c r="H69" i="15"/>
  <c r="H75" i="15"/>
  <c r="H90" i="15"/>
  <c r="I95" i="15"/>
  <c r="I48" i="15"/>
  <c r="I75" i="15"/>
  <c r="I90" i="15"/>
  <c r="I69" i="15"/>
</calcChain>
</file>

<file path=xl/sharedStrings.xml><?xml version="1.0" encoding="utf-8"?>
<sst xmlns="http://schemas.openxmlformats.org/spreadsheetml/2006/main" count="920" uniqueCount="477">
  <si>
    <t>UST PLAN CHECK</t>
  </si>
  <si>
    <t>PLAN CHECK TYPE</t>
  </si>
  <si>
    <t>UST Installation</t>
  </si>
  <si>
    <t>FACILITY NAME</t>
  </si>
  <si>
    <t>FACILITY ADDRESS</t>
  </si>
  <si>
    <t>AUTHORITY NUMBER</t>
  </si>
  <si>
    <t>FA NUMBER</t>
  </si>
  <si>
    <t>SCOPE OF WORK, SUMMARY</t>
  </si>
  <si>
    <t>Page No.</t>
  </si>
  <si>
    <t>GENERAL APPLICATION</t>
  </si>
  <si>
    <t>Service Request Updated</t>
  </si>
  <si>
    <t>Correct Fee Paid</t>
  </si>
  <si>
    <t>UST Removal</t>
  </si>
  <si>
    <t>Contractor Information Complete on Application</t>
  </si>
  <si>
    <t>Permanent Closure In Place (PCIP)</t>
  </si>
  <si>
    <t>Contractor Signed Application</t>
  </si>
  <si>
    <t>UST Upgrade Including Piping</t>
  </si>
  <si>
    <t>Owner Information Complete</t>
  </si>
  <si>
    <t>UST Upgrade Without Piping</t>
  </si>
  <si>
    <t>Equipment List Completed</t>
  </si>
  <si>
    <t>UST Repair (storage tank, piping or monitoring system)</t>
  </si>
  <si>
    <t>Scope of Work Completed</t>
  </si>
  <si>
    <t>UST Repair or Replacement of Spill Container</t>
  </si>
  <si>
    <t xml:space="preserve">Application signed by Owner or Owner Signature Authority Form submitted  </t>
  </si>
  <si>
    <t>N/A</t>
  </si>
  <si>
    <t>Yes</t>
  </si>
  <si>
    <t>Three sets of Plans submitted</t>
  </si>
  <si>
    <t>No</t>
  </si>
  <si>
    <t>All subcontractors identified</t>
  </si>
  <si>
    <t>Incomplete</t>
  </si>
  <si>
    <t>CERTIFICATION</t>
  </si>
  <si>
    <t>A, General Engineering</t>
  </si>
  <si>
    <t>CSLB License is appropriate</t>
  </si>
  <si>
    <t>Exp:</t>
  </si>
  <si>
    <r>
      <t xml:space="preserve">C61-D40 is valid </t>
    </r>
    <r>
      <rPr>
        <i/>
        <u/>
        <sz val="9"/>
        <rFont val="Calibri"/>
        <family val="2"/>
        <scheme val="minor"/>
      </rPr>
      <t>only for calibration work</t>
    </r>
    <r>
      <rPr>
        <i/>
        <sz val="9"/>
        <rFont val="Calibri"/>
        <family val="2"/>
        <scheme val="minor"/>
      </rPr>
      <t xml:space="preserve"> if issued after January 18, 2001</t>
    </r>
  </si>
  <si>
    <t>CSLB License Number:</t>
  </si>
  <si>
    <t>Hazardous Substance Removal Certification (required</t>
  </si>
  <si>
    <t>for installation and removal)</t>
  </si>
  <si>
    <t>Active Worker's Compensation</t>
  </si>
  <si>
    <r>
      <t xml:space="preserve">The following MUST be conducted by a </t>
    </r>
    <r>
      <rPr>
        <i/>
        <u/>
        <sz val="10"/>
        <color theme="1"/>
        <rFont val="Calibri"/>
        <family val="2"/>
        <scheme val="minor"/>
      </rPr>
      <t>Qualified Installer</t>
    </r>
    <r>
      <rPr>
        <i/>
        <sz val="10"/>
        <color theme="1"/>
        <rFont val="Calibri"/>
        <family val="2"/>
        <scheme val="minor"/>
      </rPr>
      <t xml:space="preserve">:  Installation of an underground storage tank and/or connected piping and completion of all work on the tank/piping manufacturer's installation checklist.  </t>
    </r>
  </si>
  <si>
    <r>
      <t xml:space="preserve">ICC UST </t>
    </r>
    <r>
      <rPr>
        <b/>
        <sz val="11"/>
        <color theme="1"/>
        <rFont val="Calibri"/>
        <family val="2"/>
        <scheme val="minor"/>
      </rPr>
      <t>Installer/Retrofitter</t>
    </r>
    <r>
      <rPr>
        <sz val="11"/>
        <color theme="1"/>
        <rFont val="Calibri"/>
        <family val="2"/>
        <scheme val="minor"/>
      </rPr>
      <t xml:space="preserve"> Certification Submitted</t>
    </r>
  </si>
  <si>
    <t>Name:</t>
  </si>
  <si>
    <r>
      <t xml:space="preserve">The following MUST be conducted by a </t>
    </r>
    <r>
      <rPr>
        <i/>
        <u/>
        <sz val="10"/>
        <color theme="1"/>
        <rFont val="Calibri"/>
        <family val="2"/>
        <scheme val="minor"/>
      </rPr>
      <t>Qualified Service Technician</t>
    </r>
    <r>
      <rPr>
        <i/>
        <sz val="10"/>
        <color theme="1"/>
        <rFont val="Calibri"/>
        <family val="2"/>
        <scheme val="minor"/>
      </rPr>
      <t xml:space="preserve">:  All work related to UST leak detection monitoring equipment, (installation, repair, replacement, maintenance and calibration), Annual Monitoring Certification, Secondary Containment Testing (including initial testing of newly installed secondary containment systems). </t>
    </r>
  </si>
  <si>
    <r>
      <rPr>
        <i/>
        <u/>
        <sz val="10"/>
        <color theme="1"/>
        <rFont val="Calibri"/>
        <family val="2"/>
        <scheme val="minor"/>
      </rPr>
      <t>Qualified Service Technicians</t>
    </r>
    <r>
      <rPr>
        <i/>
        <sz val="10"/>
        <color theme="1"/>
        <rFont val="Calibri"/>
        <family val="2"/>
        <scheme val="minor"/>
      </rPr>
      <t xml:space="preserve"> must possess or work under the direct and personal supervision of an individual physically present at the work site who possesses all of the following: CSLB license as defined by 23 CCR 2715 (i)(1) or a Tank Tester's license issued to the individual by SWRCB, valid UST ICC Service Technician certificate, valid and current certificate of training from the manufacturer(s) of the component(s) being tested, repaired, or serviced.  In the event that no training or certification exists, the local agency may approve comparable alternate training or certification.  </t>
    </r>
  </si>
  <si>
    <r>
      <t xml:space="preserve">ICC </t>
    </r>
    <r>
      <rPr>
        <b/>
        <sz val="11"/>
        <color theme="1"/>
        <rFont val="Calibri"/>
        <family val="2"/>
        <scheme val="minor"/>
      </rPr>
      <t>Service Technician</t>
    </r>
    <r>
      <rPr>
        <sz val="11"/>
        <color theme="1"/>
        <rFont val="Calibri"/>
        <family val="2"/>
        <scheme val="minor"/>
      </rPr>
      <t xml:space="preserve"> Certification Submitted</t>
    </r>
  </si>
  <si>
    <r>
      <rPr>
        <b/>
        <sz val="11"/>
        <color theme="1"/>
        <rFont val="Calibri"/>
        <family val="2"/>
        <scheme val="minor"/>
      </rPr>
      <t>Monitoring Equipment</t>
    </r>
    <r>
      <rPr>
        <sz val="11"/>
        <color theme="1"/>
        <rFont val="Calibri"/>
        <family val="2"/>
        <scheme val="minor"/>
      </rPr>
      <t xml:space="preserve"> Manufacturer Certification Submitted</t>
    </r>
  </si>
  <si>
    <t xml:space="preserve">Manufacturer: </t>
  </si>
  <si>
    <r>
      <rPr>
        <b/>
        <sz val="11"/>
        <color theme="1"/>
        <rFont val="Calibri"/>
        <family val="2"/>
        <scheme val="minor"/>
      </rPr>
      <t>Tank Manufacturer</t>
    </r>
    <r>
      <rPr>
        <sz val="11"/>
        <color theme="1"/>
        <rFont val="Calibri"/>
        <family val="2"/>
        <scheme val="minor"/>
      </rPr>
      <t xml:space="preserve"> Training Certification Submitted</t>
    </r>
  </si>
  <si>
    <r>
      <rPr>
        <b/>
        <sz val="11"/>
        <color theme="1"/>
        <rFont val="Calibri"/>
        <family val="2"/>
        <scheme val="minor"/>
      </rPr>
      <t>Under Dispenser Containmen</t>
    </r>
    <r>
      <rPr>
        <sz val="11"/>
        <color theme="1"/>
        <rFont val="Calibri"/>
        <family val="2"/>
        <scheme val="minor"/>
      </rPr>
      <t>t Manufacturer Training Certification Submitted</t>
    </r>
  </si>
  <si>
    <r>
      <rPr>
        <b/>
        <sz val="11"/>
        <color theme="1"/>
        <rFont val="Calibri"/>
        <family val="2"/>
        <scheme val="minor"/>
      </rPr>
      <t>Spill Containment</t>
    </r>
    <r>
      <rPr>
        <sz val="11"/>
        <color theme="1"/>
        <rFont val="Calibri"/>
        <family val="2"/>
        <scheme val="minor"/>
      </rPr>
      <t xml:space="preserve"> Manufacturer Training Certification Submitted</t>
    </r>
  </si>
  <si>
    <t>ELD Company Information Submitted</t>
  </si>
  <si>
    <t>Program for ELD Submitted</t>
  </si>
  <si>
    <t>Soil Sampling Protocol and Lab Information Submitted</t>
  </si>
  <si>
    <t>Name of Lab:</t>
  </si>
  <si>
    <t>Certified Lab?</t>
  </si>
  <si>
    <t>OVERHEAD OF PLANS/DRAWINGS</t>
  </si>
  <si>
    <r>
      <t xml:space="preserve">Overhead View of Site--Must be submitted for </t>
    </r>
    <r>
      <rPr>
        <b/>
        <u/>
        <sz val="11"/>
        <color theme="1"/>
        <rFont val="Calibri"/>
        <family val="2"/>
        <scheme val="minor"/>
      </rPr>
      <t>all</t>
    </r>
    <r>
      <rPr>
        <sz val="11"/>
        <color theme="1"/>
        <rFont val="Calibri"/>
        <family val="2"/>
        <scheme val="minor"/>
      </rPr>
      <t xml:space="preserve"> applications.  </t>
    </r>
    <r>
      <rPr>
        <i/>
        <u/>
        <sz val="11"/>
        <color theme="1"/>
        <rFont val="Calibri"/>
        <family val="2"/>
        <scheme val="minor"/>
      </rPr>
      <t>Drawn to scale</t>
    </r>
    <r>
      <rPr>
        <sz val="11"/>
        <color theme="1"/>
        <rFont val="Calibri"/>
        <family val="2"/>
        <scheme val="minor"/>
      </rPr>
      <t xml:space="preserve"> and include all the following that apply:</t>
    </r>
  </si>
  <si>
    <t>Status</t>
  </si>
  <si>
    <t>Notes/Comments</t>
  </si>
  <si>
    <t>North arrow</t>
  </si>
  <si>
    <t>Scale of drawing</t>
  </si>
  <si>
    <t>Building(s), neighboring buildings, streets and property lines--where applicable</t>
  </si>
  <si>
    <t>Dispenser island(s)</t>
  </si>
  <si>
    <t>Guard posts/bollards</t>
  </si>
  <si>
    <t>Tank</t>
  </si>
  <si>
    <t>Size</t>
  </si>
  <si>
    <t>#1</t>
  </si>
  <si>
    <t>#3</t>
  </si>
  <si>
    <t>#5</t>
  </si>
  <si>
    <t>#2</t>
  </si>
  <si>
    <t>#4</t>
  </si>
  <si>
    <t>#6</t>
  </si>
  <si>
    <t>Indicate Slope on Piping Toward Tank (inches per foot and direction)</t>
  </si>
  <si>
    <t>Location of Chase Piping</t>
  </si>
  <si>
    <t>Location of Monitoring Panel</t>
  </si>
  <si>
    <t>Location of Overfill Alarm</t>
  </si>
  <si>
    <t>Location of Emergency Shut Off(s)</t>
  </si>
  <si>
    <t>Location of any Proposed or Existing Well(s) (observation, monitor, etc.)</t>
  </si>
  <si>
    <t>PIPING</t>
  </si>
  <si>
    <t>Location of Product Piping and Termination of Pipe</t>
  </si>
  <si>
    <t>Location of Vapor Recovery Piping and Termination of Pipe</t>
  </si>
  <si>
    <t>Location of Vent Piping and Termination of Pipe</t>
  </si>
  <si>
    <r>
      <t>Vent Termination  (</t>
    </r>
    <r>
      <rPr>
        <sz val="9"/>
        <color theme="1"/>
        <rFont val="Calibri"/>
        <family val="2"/>
        <scheme val="minor"/>
      </rPr>
      <t>must be 5 feet from any building or buildable property line</t>
    </r>
    <r>
      <rPr>
        <sz val="11"/>
        <color theme="1"/>
        <rFont val="Calibri"/>
        <family val="2"/>
        <scheme val="minor"/>
      </rPr>
      <t>)</t>
    </r>
  </si>
  <si>
    <t>Type of piping labeled (i.e.:  rigid FRP, Enviroflex, etc.)</t>
  </si>
  <si>
    <r>
      <t xml:space="preserve">Piping trench show the distances between pipes to </t>
    </r>
    <r>
      <rPr>
        <u/>
        <sz val="11"/>
        <color theme="1"/>
        <rFont val="Calibri"/>
        <family val="2"/>
        <scheme val="minor"/>
      </rPr>
      <t>bottom,</t>
    </r>
    <r>
      <rPr>
        <sz val="11"/>
        <color theme="1"/>
        <rFont val="Calibri"/>
        <family val="2"/>
        <scheme val="minor"/>
      </rPr>
      <t xml:space="preserve"> </t>
    </r>
    <r>
      <rPr>
        <u/>
        <sz val="11"/>
        <color theme="1"/>
        <rFont val="Calibri"/>
        <family val="2"/>
        <scheme val="minor"/>
      </rPr>
      <t>sides</t>
    </r>
    <r>
      <rPr>
        <sz val="11"/>
        <color theme="1"/>
        <rFont val="Calibri"/>
        <family val="2"/>
        <scheme val="minor"/>
      </rPr>
      <t xml:space="preserve"> and </t>
    </r>
    <r>
      <rPr>
        <u/>
        <sz val="11"/>
        <color theme="1"/>
        <rFont val="Calibri"/>
        <family val="2"/>
        <scheme val="minor"/>
      </rPr>
      <t>surface</t>
    </r>
    <r>
      <rPr>
        <sz val="11"/>
        <color theme="1"/>
        <rFont val="Calibri"/>
        <family val="2"/>
        <scheme val="minor"/>
      </rPr>
      <t xml:space="preserve"> of trench. </t>
    </r>
  </si>
  <si>
    <t>Backfill material and type/thickness of cap over trench</t>
  </si>
  <si>
    <t>Crossover Detail</t>
  </si>
  <si>
    <t>End View of Piping</t>
  </si>
  <si>
    <t>SIDE/TOP VIEW OF TANK AND EXCAVATION</t>
  </si>
  <si>
    <t>Size of tank(s) in gallons on plans</t>
  </si>
  <si>
    <t>Dimensions of excavation and tank(s)</t>
  </si>
  <si>
    <t>Distance from ends and sides of tank(s) to sidewalls of excavation</t>
  </si>
  <si>
    <t>Depth of backfill beneath tanks and type of backfill material</t>
  </si>
  <si>
    <t>Type and thickness of cap above tank(s)</t>
  </si>
  <si>
    <t>Location of sumps and/or bungs</t>
  </si>
  <si>
    <t>Location of spill containment and lids</t>
  </si>
  <si>
    <t>Risers</t>
  </si>
  <si>
    <t>Turbine(s)</t>
  </si>
  <si>
    <t>Drop Tube</t>
  </si>
  <si>
    <t>Overfill prevention device(s)</t>
  </si>
  <si>
    <t>Level or slope of tank</t>
  </si>
  <si>
    <t>Overfill</t>
  </si>
  <si>
    <t>Adapters</t>
  </si>
  <si>
    <t>Sump lids and clamps (or other method of securing to lid)</t>
  </si>
  <si>
    <t>Sealant between sump and manway skirt (if used)</t>
  </si>
  <si>
    <t>Fill riser caps</t>
  </si>
  <si>
    <t>VR Phase I riser caps</t>
  </si>
  <si>
    <t>Location of Interstitial sensor, reservoir, riser, riser cap and, where applicable, at grade access box</t>
  </si>
  <si>
    <t xml:space="preserve">SIDE/TOP VIEW OF SUMPS  </t>
  </si>
  <si>
    <t>Method of attachment of sump to tank</t>
  </si>
  <si>
    <t>Termination of sump secondary wall</t>
  </si>
  <si>
    <r>
      <t xml:space="preserve">Penetrations in sumps </t>
    </r>
    <r>
      <rPr>
        <sz val="9"/>
        <color theme="1"/>
        <rFont val="Calibri"/>
        <family val="2"/>
        <scheme val="minor"/>
      </rPr>
      <t>(boots, flanges, fittings-depict type)</t>
    </r>
  </si>
  <si>
    <t>Piping as it goes through penetrations</t>
  </si>
  <si>
    <t>Termination of secondary walls of pipe</t>
  </si>
  <si>
    <t>Location of test boots</t>
  </si>
  <si>
    <t>All piping and connections inside sump</t>
  </si>
  <si>
    <t>Hydrostatic Double Wall Monitoring: Type of liquid in interstice and directions for labeling</t>
  </si>
  <si>
    <r>
      <t>Communication testing apparatus location and type identified (</t>
    </r>
    <r>
      <rPr>
        <sz val="9"/>
        <color theme="1"/>
        <rFont val="Calibri"/>
        <family val="2"/>
        <scheme val="minor"/>
      </rPr>
      <t>ball valve, manometer, etc.</t>
    </r>
    <r>
      <rPr>
        <sz val="11"/>
        <color theme="1"/>
        <rFont val="Calibri"/>
        <family val="2"/>
        <scheme val="minor"/>
      </rPr>
      <t>)</t>
    </r>
  </si>
  <si>
    <t>Monitoring sensors are correct for application</t>
  </si>
  <si>
    <r>
      <t>Line Leak Detector</t>
    </r>
    <r>
      <rPr>
        <b/>
        <sz val="11"/>
        <color rgb="FFFF0000"/>
        <rFont val="Calibri"/>
        <family val="2"/>
        <scheme val="minor"/>
      </rPr>
      <t/>
    </r>
  </si>
  <si>
    <t>All other equipment inside sump</t>
  </si>
  <si>
    <t>Lids to manways</t>
  </si>
  <si>
    <t>Type and depth of fill material and cap</t>
  </si>
  <si>
    <t>Installation--Include a blowup drawing of the following:</t>
  </si>
  <si>
    <t>Manway Lid</t>
  </si>
  <si>
    <t>Manway Skirt</t>
  </si>
  <si>
    <t>Sump</t>
  </si>
  <si>
    <t>Sump Lid</t>
  </si>
  <si>
    <t>Sump Top Hat</t>
  </si>
  <si>
    <t>Interface between the manway skirt and sump top hat</t>
  </si>
  <si>
    <t>Interface or connection between spill buckets</t>
  </si>
  <si>
    <t xml:space="preserve">SIDE/TOP VIEW OF UNDER DISPENSER CONTAINMENT (UDC) </t>
  </si>
  <si>
    <r>
      <t>Type of UDC</t>
    </r>
    <r>
      <rPr>
        <sz val="9"/>
        <color theme="1"/>
        <rFont val="Calibri"/>
        <family val="2"/>
        <scheme val="minor"/>
      </rPr>
      <t xml:space="preserve"> (FRP, Shallow, Deep, etc)</t>
    </r>
  </si>
  <si>
    <t xml:space="preserve">Termination of UDC secondary wall (if a double wall UDC)  </t>
  </si>
  <si>
    <t>Penetration into UDC (depict type of penetration fitting)</t>
  </si>
  <si>
    <t>All piping and conduits as they go through penetrations</t>
  </si>
  <si>
    <t xml:space="preserve">Termination of secondary walls of pipe inside the UDC </t>
  </si>
  <si>
    <t>Attachment of pipes, etc. to UDC infrastructure</t>
  </si>
  <si>
    <t>Location of UDC liquid sensor</t>
  </si>
  <si>
    <t>Flex connectors</t>
  </si>
  <si>
    <t>Shear valves</t>
  </si>
  <si>
    <t xml:space="preserve">Adequate labeling of components in plans </t>
  </si>
  <si>
    <t>SIDE/TOP VIEW OF PIPE TRANSITIONS AND PENETRATIONS</t>
  </si>
  <si>
    <t xml:space="preserve">Penetrations of underground piping into basement or to ground surface--include the pipe or collar that provides a conduit for the double wall pipe.  </t>
  </si>
  <si>
    <t>SIDE/TOP VIEW OF VENT RISER/SUMP</t>
  </si>
  <si>
    <t>Tank vent termination is a minimum of 12 feet above grade</t>
  </si>
  <si>
    <t>Depict the flex connectors and secondary boots</t>
  </si>
  <si>
    <t>Location of Vent Sump annular sensor</t>
  </si>
  <si>
    <t>Location of Vent Sump liquid sensor</t>
  </si>
  <si>
    <t>Transition from flexible or fiberglass piping to above ground piping-include protection from sunlight and elements, as well as construction of aboveground piping.</t>
  </si>
  <si>
    <t>SIDE VIEW OF GUARD POSTS/BOLLARDS</t>
  </si>
  <si>
    <t xml:space="preserve">Bollards or guard posts to include: construction, diameter, height, distance between posts, distance from dispensers, depth and diameter of footing.  </t>
  </si>
  <si>
    <t>PARTS LIST</t>
  </si>
  <si>
    <t xml:space="preserve">Parts list to be included on the drawings (must include make and model number and correspond to side view and/or end view drawings by number or letter).  </t>
  </si>
  <si>
    <t>VPH LAYOUT</t>
  </si>
  <si>
    <t>New installations:  Drawing and/or table of proposed monitored zones (vacuum, pressure, hydrostatic).  Include vacuum volume for each vacuum monitored zone.</t>
  </si>
  <si>
    <t>UST Plan Check Equipment and Monitoring Plan</t>
  </si>
  <si>
    <t>Vacuum</t>
  </si>
  <si>
    <t>Product</t>
  </si>
  <si>
    <t>Manufacturer</t>
  </si>
  <si>
    <t>Part No.</t>
  </si>
  <si>
    <t>Pressure</t>
  </si>
  <si>
    <t>Tank 1:</t>
  </si>
  <si>
    <t>Hydrostatic</t>
  </si>
  <si>
    <t>Tank 2:</t>
  </si>
  <si>
    <t>Dry</t>
  </si>
  <si>
    <t>Tank 3:</t>
  </si>
  <si>
    <t>Tank 4:</t>
  </si>
  <si>
    <t>Tank 5:</t>
  </si>
  <si>
    <t>Tank 6:</t>
  </si>
  <si>
    <t>Straight</t>
  </si>
  <si>
    <t>Tank Monitoring Method</t>
  </si>
  <si>
    <t>Flapper</t>
  </si>
  <si>
    <t>Alarm</t>
  </si>
  <si>
    <t>Electronic</t>
  </si>
  <si>
    <t>Piping Information</t>
  </si>
  <si>
    <t>Mechanical</t>
  </si>
  <si>
    <t xml:space="preserve">Product Piping  </t>
  </si>
  <si>
    <t xml:space="preserve">Vapor Return Piping  </t>
  </si>
  <si>
    <t>Vent Piping</t>
  </si>
  <si>
    <t>Chase Piping</t>
  </si>
  <si>
    <t>Piping Monitoring Method</t>
  </si>
  <si>
    <t>Flex Connector</t>
  </si>
  <si>
    <t>Penetration Fitting</t>
  </si>
  <si>
    <t>Piping Sump</t>
  </si>
  <si>
    <t>Fill Sump</t>
  </si>
  <si>
    <t>Vent Transition Sump</t>
  </si>
  <si>
    <t>Transition Sump</t>
  </si>
  <si>
    <t>Interstitial Monitoring of Sump</t>
  </si>
  <si>
    <t>Piping in Sump Monitoring Method</t>
  </si>
  <si>
    <t>Turbine</t>
  </si>
  <si>
    <t>Line Leak Detector</t>
  </si>
  <si>
    <t>Under Dispenser Containment (UDC) Information</t>
  </si>
  <si>
    <t>Shear Valves</t>
  </si>
  <si>
    <t xml:space="preserve">UDC  </t>
  </si>
  <si>
    <t>UDC Interstitial Monitoring Method</t>
  </si>
  <si>
    <t>Piping Monitoring Method in UDC</t>
  </si>
  <si>
    <t>Overfill Options:</t>
  </si>
  <si>
    <t>Alert the transfer operator when the tank is 90 percent full by restricting the flow into the tank or triggering an audible and visual alarm; or</t>
  </si>
  <si>
    <t>Overfill/Spill Containment Information</t>
  </si>
  <si>
    <t xml:space="preserve">Restrict delivery of flow to the tank at least 30 minutes before the tank overfills, provided the restriction occurs when the tank is filled to no more than 95 percent of capacity; and activate an audible alarm at least five minutes before the tank overfills; or </t>
  </si>
  <si>
    <t xml:space="preserve">Provide positive shut off of flow to the tank when the tank is filled to no more than 95 percent of capacity; or, </t>
  </si>
  <si>
    <t>Overfill Method</t>
  </si>
  <si>
    <t>Provide positive shut off of flow to the tank so that none of the fittings located on the top of the tank are exposed to product due to overfilling.</t>
  </si>
  <si>
    <t>In Tank Probe</t>
  </si>
  <si>
    <t>Pass</t>
  </si>
  <si>
    <t>Environmental</t>
  </si>
  <si>
    <t xml:space="preserve">Fail </t>
  </si>
  <si>
    <t xml:space="preserve">Management </t>
  </si>
  <si>
    <t>Department</t>
  </si>
  <si>
    <t>Val F. Siebal, Director</t>
  </si>
  <si>
    <t xml:space="preserve"> UST INSPECTION WORKSHEET</t>
  </si>
  <si>
    <t>Facility Name</t>
  </si>
  <si>
    <t>Facility Address</t>
  </si>
  <si>
    <t>ECD Authority Number</t>
  </si>
  <si>
    <t>FA Number</t>
  </si>
  <si>
    <t>Project Summary</t>
  </si>
  <si>
    <t>Tank Set</t>
  </si>
  <si>
    <t>Tank #1</t>
  </si>
  <si>
    <t>Tank #2</t>
  </si>
  <si>
    <t>Tank #3</t>
  </si>
  <si>
    <t>Tank #4</t>
  </si>
  <si>
    <t>Tank #5</t>
  </si>
  <si>
    <t>Tank #6</t>
  </si>
  <si>
    <t>Title 23, 2635 (a)(1)(3)</t>
  </si>
  <si>
    <t>Date</t>
  </si>
  <si>
    <t>Before installation, the tank shall be tested for tightness at the installation site in accordance with the manufacturer's written guidelines.  If there are no guidelines, the primary and secondary containment shall be tested for tightness with air pressure at not less than 3 pounds per square inch. In lieu of the above, an equivalent differential pressure test, expressued in inched of mercury vacuum, in the intersitial space of the secondary containment is acceptable.  The pressure (or vacuum in the intersitial space) shall be maintained for a miniumum of 30 minutes to determine if the tank is tight. If the tank fails the tightness test, as evidenced by soap bubbles, or water droplets, installation shall be suspended unti the tank is replaced or repaired by a factory authorized repair service.  Following repair or replacement, the tank shall pass a tightness test.</t>
  </si>
  <si>
    <t>Tank Manufacturer</t>
  </si>
  <si>
    <t>Monitoring Method</t>
  </si>
  <si>
    <t>Monitoring Equipment</t>
  </si>
  <si>
    <t>Contents</t>
  </si>
  <si>
    <t>Size in Gallons</t>
  </si>
  <si>
    <t>Pre-Install Test</t>
  </si>
  <si>
    <t>Test Type</t>
  </si>
  <si>
    <t>Initial Reading</t>
  </si>
  <si>
    <t>Final Reading</t>
  </si>
  <si>
    <t>Result</t>
  </si>
  <si>
    <t xml:space="preserve">Primary Piping </t>
  </si>
  <si>
    <t>Test</t>
  </si>
  <si>
    <t>Follow manufacturer's installation testing requirements</t>
  </si>
  <si>
    <t>Additional product primary piping and retests</t>
  </si>
  <si>
    <t>Product Primary Piping</t>
  </si>
  <si>
    <t>Beginnning Reading</t>
  </si>
  <si>
    <t>End Reading</t>
  </si>
  <si>
    <t>Additional vent primary piping and retests</t>
  </si>
  <si>
    <t>Vent Primary Piping</t>
  </si>
  <si>
    <t>Additional vapor return primary piping and retests</t>
  </si>
  <si>
    <t>Vapor Return Primary Piping</t>
  </si>
  <si>
    <t xml:space="preserve">Secondary Piping </t>
  </si>
  <si>
    <t>5-10 psi for one hour</t>
  </si>
  <si>
    <t>Additional product secondary piping and retests</t>
  </si>
  <si>
    <t>Product Secondary Piping</t>
  </si>
  <si>
    <t>Additional vent secondary piping and retests</t>
  </si>
  <si>
    <t>Vent Secondary Piping</t>
  </si>
  <si>
    <t>Additional vapor return secondary piping and retests</t>
  </si>
  <si>
    <t>Vapor Return Secondary Piping</t>
  </si>
  <si>
    <t>Sumps, Turbine and Fill</t>
  </si>
  <si>
    <t>Additional sumps and retesting</t>
  </si>
  <si>
    <t>Tubine Sump</t>
  </si>
  <si>
    <t>Transition, Vent Sump(s)</t>
  </si>
  <si>
    <t>Test:</t>
  </si>
  <si>
    <t>Manufacturer's installation testing requirements</t>
  </si>
  <si>
    <t>Vent</t>
  </si>
  <si>
    <t>Transition</t>
  </si>
  <si>
    <t>Beginning Reading</t>
  </si>
  <si>
    <t xml:space="preserve">Under Dispenser Containment </t>
  </si>
  <si>
    <t>Underdispenser Containment (UDC)</t>
  </si>
  <si>
    <t>1/2</t>
  </si>
  <si>
    <t>3/4</t>
  </si>
  <si>
    <t>5/6</t>
  </si>
  <si>
    <t>7/8</t>
  </si>
  <si>
    <t>9/10</t>
  </si>
  <si>
    <t>11/12</t>
  </si>
  <si>
    <t>13/14</t>
  </si>
  <si>
    <t>15/16</t>
  </si>
  <si>
    <t>17/18</t>
  </si>
  <si>
    <t>19/20</t>
  </si>
  <si>
    <t>21/22</t>
  </si>
  <si>
    <t>23/24</t>
  </si>
  <si>
    <t>Comments/Notes:</t>
  </si>
  <si>
    <t>Final Communication Test</t>
  </si>
  <si>
    <t>Date:</t>
  </si>
  <si>
    <t>Annular Sensor, Part Number</t>
  </si>
  <si>
    <t>Piping Sump Sensor, Part Number</t>
  </si>
  <si>
    <t>Description</t>
  </si>
  <si>
    <t>Final Communciation Test</t>
  </si>
  <si>
    <t>S1</t>
  </si>
  <si>
    <t>S2</t>
  </si>
  <si>
    <t>S3</t>
  </si>
  <si>
    <t>S4</t>
  </si>
  <si>
    <t>S5</t>
  </si>
  <si>
    <t>S6</t>
  </si>
  <si>
    <t>S7</t>
  </si>
  <si>
    <t>S8</t>
  </si>
  <si>
    <t>S9</t>
  </si>
  <si>
    <t>S10</t>
  </si>
  <si>
    <t>S11</t>
  </si>
  <si>
    <t>S12</t>
  </si>
  <si>
    <t>S13</t>
  </si>
  <si>
    <t>S14</t>
  </si>
  <si>
    <t>S15</t>
  </si>
  <si>
    <t>S16</t>
  </si>
  <si>
    <r>
      <t xml:space="preserve">q </t>
    </r>
    <r>
      <rPr>
        <sz val="11"/>
        <color theme="1"/>
        <rFont val="Calibri"/>
        <family val="2"/>
        <scheme val="minor"/>
      </rPr>
      <t>Yes</t>
    </r>
  </si>
  <si>
    <r>
      <t xml:space="preserve">q </t>
    </r>
    <r>
      <rPr>
        <sz val="11"/>
        <color theme="1"/>
        <rFont val="Calibri"/>
        <family val="2"/>
        <scheme val="minor"/>
      </rPr>
      <t>No</t>
    </r>
  </si>
  <si>
    <t>Hydrostatic Fluid labeled</t>
  </si>
  <si>
    <t>Vacuum Hoses Long Enough to Allow Sensors to Surface</t>
  </si>
  <si>
    <t>Proper filling of hydrostatically monitored annular space(s) (per manufacturer's instructions)</t>
  </si>
  <si>
    <t>Hydrostatic Testing Port(s) Accessible</t>
  </si>
  <si>
    <t>Vacuum Testing Port(s) Accessible</t>
  </si>
  <si>
    <t>Positive Shutdown Verified</t>
  </si>
  <si>
    <t>Failsafe Verified</t>
  </si>
  <si>
    <t>Shear Valve(s) Installed</t>
  </si>
  <si>
    <t>Shear Valve Bracket(s) Tight</t>
  </si>
  <si>
    <t>Overfill Installed</t>
  </si>
  <si>
    <t>Emergency Shutoff(s)</t>
  </si>
  <si>
    <t>ISD Installed</t>
  </si>
  <si>
    <t>Monitoring Well(s)</t>
  </si>
  <si>
    <t>Healy Clean Air Separator/OPW Vaporsaver</t>
  </si>
  <si>
    <t>Monitoring Method the same for all piping?</t>
  </si>
  <si>
    <t>Monitoring Method the same for all sumps?</t>
  </si>
  <si>
    <t>Tank(s)</t>
  </si>
  <si>
    <t>Piping and Sump(s)</t>
  </si>
  <si>
    <t xml:space="preserve">Under Dispenser Containment(s)  </t>
  </si>
  <si>
    <t>Monitoring Method the same for all under dispenser containment?</t>
  </si>
  <si>
    <t xml:space="preserve">Overfill/Spill Containment  </t>
  </si>
  <si>
    <t>Inventory Only</t>
  </si>
  <si>
    <t>Tank Monitoring</t>
  </si>
  <si>
    <t>Specialist:</t>
  </si>
  <si>
    <t>Product Piping Interstital Sensor, part number</t>
  </si>
  <si>
    <t>Vapor Return Piping Intersitial Sensor, part number</t>
  </si>
  <si>
    <t>Vent Piping Interstitial Sensor, part number</t>
  </si>
  <si>
    <t>Programmed Sensor Number</t>
  </si>
  <si>
    <t>add</t>
  </si>
  <si>
    <t>Method(s) and location(s) of monitoring for piping</t>
  </si>
  <si>
    <t>Tank Manufacturer identified</t>
  </si>
  <si>
    <t>ATG(s) (tank level probe)</t>
  </si>
  <si>
    <t>Compartments in Tank</t>
  </si>
  <si>
    <t>Location and type of liquid sensor</t>
  </si>
  <si>
    <t>Location and type of interstitial sensor</t>
  </si>
  <si>
    <t>Spill Containment</t>
  </si>
  <si>
    <t>Location of UDC interstitial sensor</t>
  </si>
  <si>
    <t>Monitoring sensors are approved for application</t>
  </si>
  <si>
    <t>Monitoring Equipment approved for  application</t>
  </si>
  <si>
    <t>Piping is UL listed</t>
  </si>
  <si>
    <t>Tank(s) is/are UL listed</t>
  </si>
  <si>
    <t>Sump(s) are UL listed</t>
  </si>
  <si>
    <t>Spill Containment meets requirements</t>
  </si>
  <si>
    <t>UDC is UL listed</t>
  </si>
  <si>
    <t>Vent Sump UL listed</t>
  </si>
  <si>
    <t>Vacuum Monitored Zone Table</t>
  </si>
  <si>
    <t>Under Dispenser Containment</t>
  </si>
  <si>
    <t xml:space="preserve"> UST INSPECTION REPORT</t>
  </si>
  <si>
    <t>Primary Piping Install/Repair Testing</t>
  </si>
  <si>
    <t>Secondary Piping Installation/Repair Testing</t>
  </si>
  <si>
    <t>Final Monitoring System Testing</t>
  </si>
  <si>
    <t>C-34 Pipeline</t>
  </si>
  <si>
    <t>C-36 Plumbing</t>
  </si>
  <si>
    <t>C-61(D-40)</t>
  </si>
  <si>
    <t>Hazardous Substances Removal</t>
  </si>
  <si>
    <t>Line Leak Detector approved for application</t>
  </si>
  <si>
    <t>UDC Interstitial Sensor, Part Number</t>
  </si>
  <si>
    <t>UDC Liquid Sensor, Part Number</t>
  </si>
  <si>
    <t>Inerstitial Monitoring Method</t>
  </si>
  <si>
    <t>Intersitital Monitoring Method</t>
  </si>
  <si>
    <t xml:space="preserve">All new primary piping and secondary containment systems shall be tested for tightness after installation in accordance with manufacturer's guidelines.  Primary pressurized piping shall be tested for tightness hydrostatically at 150 percent of design operating pressure or pneumatically at 110 percent of design operating pressure.  If the calculated test pressure for pressurized piping is less than 40 psi, 40 psi shall be used as the test pressure.  The pressure shall be maintained for a minimum of 30 minutes and all joints shall be soap tested.  A failed test, as evidenced by the presence of bubbles, shall require appropriate repairs and retesting.  If there are no manufacturer's guidelines, secondary containment systems shall be tested using an applicable method specified in an industry code or engineering standard.  Suction piping and gravity flow piing which cannot be isolated from the tank shall be tested after installation in conjunction with an overfilled volumetric tank integrity test or other test method meeting the requirements of section 2643(f), if approved by the local agency.  </t>
  </si>
  <si>
    <t>Name(s) of Qualified Individual(s) with all required certifications:</t>
  </si>
  <si>
    <t>Monitoring Method the same for all tanks?</t>
  </si>
  <si>
    <t>Sump Information</t>
  </si>
  <si>
    <t>Use:</t>
  </si>
  <si>
    <r>
      <t xml:space="preserve">q </t>
    </r>
    <r>
      <rPr>
        <sz val="11"/>
        <color theme="1"/>
        <rFont val="Calibri"/>
        <family val="2"/>
        <scheme val="minor"/>
      </rPr>
      <t>N/A</t>
    </r>
  </si>
  <si>
    <t>Misc.</t>
  </si>
  <si>
    <t>Any slab or deadman with location and type of the tie down straps</t>
  </si>
  <si>
    <t>Total Secondary Containment Volume Programmed</t>
  </si>
  <si>
    <t>High Liquid</t>
  </si>
  <si>
    <t>Location</t>
  </si>
  <si>
    <t>Communciation Test</t>
  </si>
  <si>
    <t>No vacuum</t>
  </si>
  <si>
    <t>Secondary Containment Volume Verified</t>
  </si>
  <si>
    <r>
      <rPr>
        <b/>
        <sz val="11"/>
        <color theme="1"/>
        <rFont val="Calibri"/>
        <family val="2"/>
        <scheme val="minor"/>
      </rPr>
      <t>Other</t>
    </r>
    <r>
      <rPr>
        <sz val="11"/>
        <color theme="1"/>
        <rFont val="Calibri"/>
        <family val="2"/>
        <scheme val="minor"/>
      </rPr>
      <t xml:space="preserve"> UST Component Manufacturer Training Certification Submitted</t>
    </r>
  </si>
  <si>
    <r>
      <rPr>
        <b/>
        <sz val="11"/>
        <color theme="1"/>
        <rFont val="Calibri"/>
        <family val="2"/>
        <scheme val="minor"/>
      </rPr>
      <t>Pipe Manufacturer</t>
    </r>
    <r>
      <rPr>
        <sz val="11"/>
        <color theme="1"/>
        <rFont val="Calibri"/>
        <family val="2"/>
        <scheme val="minor"/>
      </rPr>
      <t xml:space="preserve"> Training Certification Submitted</t>
    </r>
  </si>
  <si>
    <t>SWRCB Tank Tester License</t>
  </si>
  <si>
    <t>Same as Previous</t>
  </si>
  <si>
    <t>Contractor License is appropriate</t>
  </si>
  <si>
    <t>CCR Ti 23 2636: Design, Construction, Intsallation, Testing, and Monitoring Requirements for Piping</t>
  </si>
  <si>
    <t>Location of spill containment</t>
  </si>
  <si>
    <t>C-10, Electrical</t>
  </si>
  <si>
    <t>Suction</t>
  </si>
  <si>
    <t>Gravity</t>
  </si>
  <si>
    <t>Piping monitoring application is approved</t>
  </si>
  <si>
    <t>System Type</t>
  </si>
  <si>
    <r>
      <rPr>
        <i/>
        <u/>
        <sz val="10"/>
        <color theme="1"/>
        <rFont val="Calibri"/>
        <family val="2"/>
        <scheme val="minor"/>
      </rPr>
      <t>Qualified Installers</t>
    </r>
    <r>
      <rPr>
        <i/>
        <sz val="10"/>
        <color theme="1"/>
        <rFont val="Calibri"/>
        <family val="2"/>
        <scheme val="minor"/>
      </rPr>
      <t xml:space="preserve"> must possess or work under the direct and personal supervision of an individual physically present at the work site who possesses all of the following:  A valid, current contractor's license issued by the Contractor's State License Board, a valid, current certificate of training from the manufacturer(s) of the component(s) being installed and a valid and current ICC UST Installation/Retrofitting certificate.    </t>
    </r>
  </si>
  <si>
    <t>Tank Top Sump</t>
  </si>
  <si>
    <t>Approved for Use</t>
  </si>
  <si>
    <t>Penetrations are approved for use with proposed piping</t>
  </si>
  <si>
    <t>UST Plan Check Tab</t>
  </si>
  <si>
    <t>Equipment and Monitoring Tab</t>
  </si>
  <si>
    <t>Inspection Worksheet Tab</t>
  </si>
  <si>
    <t>Inspection Report Tab</t>
  </si>
  <si>
    <t>Sump Interstitial Sensor Manufacturer and Part Number</t>
  </si>
  <si>
    <t xml:space="preserve">Verify the secondary containment volumes per zone for vacuum monitoring from the submitted information.  Determine the secondary containment factor from a current chart of volumes per manufacturer.  Add multiple containment volumes if more than one component is included in the zone.
If piping, multiply the appropriate factor by the length of piping.  If there are multiple piping runs, add all to determine the total containment volume.  
</t>
  </si>
  <si>
    <r>
      <rPr>
        <b/>
        <sz val="9"/>
        <color theme="1"/>
        <rFont val="Calibri"/>
        <family val="2"/>
        <scheme val="minor"/>
      </rPr>
      <t xml:space="preserve">Piping Sump </t>
    </r>
    <r>
      <rPr>
        <sz val="9"/>
        <color theme="1"/>
        <rFont val="Calibri"/>
        <family val="2"/>
        <scheme val="minor"/>
      </rPr>
      <t>Intersitital Sensor</t>
    </r>
  </si>
  <si>
    <r>
      <rPr>
        <b/>
        <sz val="9"/>
        <color theme="1"/>
        <rFont val="Calibri"/>
        <family val="2"/>
        <scheme val="minor"/>
      </rPr>
      <t>Piping Sump</t>
    </r>
    <r>
      <rPr>
        <sz val="9"/>
        <color theme="1"/>
        <rFont val="Calibri"/>
        <family val="2"/>
        <scheme val="minor"/>
      </rPr>
      <t xml:space="preserve"> Liquid Sensor</t>
    </r>
  </si>
  <si>
    <r>
      <rPr>
        <b/>
        <sz val="9"/>
        <color theme="1"/>
        <rFont val="Calibri"/>
        <family val="2"/>
        <scheme val="minor"/>
      </rPr>
      <t>Fill Sump</t>
    </r>
    <r>
      <rPr>
        <sz val="9"/>
        <color theme="1"/>
        <rFont val="Calibri"/>
        <family val="2"/>
        <scheme val="minor"/>
      </rPr>
      <t xml:space="preserve"> Interstitial Sensor</t>
    </r>
  </si>
  <si>
    <r>
      <rPr>
        <b/>
        <sz val="9"/>
        <color theme="1"/>
        <rFont val="Calibri"/>
        <family val="2"/>
        <scheme val="minor"/>
      </rPr>
      <t>Fill Sump</t>
    </r>
    <r>
      <rPr>
        <sz val="9"/>
        <color theme="1"/>
        <rFont val="Calibri"/>
        <family val="2"/>
        <scheme val="minor"/>
      </rPr>
      <t xml:space="preserve"> Liquid Sensor</t>
    </r>
  </si>
  <si>
    <r>
      <rPr>
        <b/>
        <sz val="9"/>
        <color theme="1"/>
        <rFont val="Calibri"/>
        <family val="2"/>
        <scheme val="minor"/>
      </rPr>
      <t>Vent Sump</t>
    </r>
    <r>
      <rPr>
        <sz val="9"/>
        <color theme="1"/>
        <rFont val="Calibri"/>
        <family val="2"/>
        <scheme val="minor"/>
      </rPr>
      <t xml:space="preserve"> Interstitial Sensor</t>
    </r>
  </si>
  <si>
    <r>
      <rPr>
        <b/>
        <sz val="9"/>
        <color theme="1"/>
        <rFont val="Calibri"/>
        <family val="2"/>
        <scheme val="minor"/>
      </rPr>
      <t>Vent Sump</t>
    </r>
    <r>
      <rPr>
        <sz val="9"/>
        <color theme="1"/>
        <rFont val="Calibri"/>
        <family val="2"/>
        <scheme val="minor"/>
      </rPr>
      <t xml:space="preserve"> Liquid Sensor</t>
    </r>
  </si>
  <si>
    <r>
      <rPr>
        <b/>
        <sz val="9"/>
        <color theme="1"/>
        <rFont val="Calibri"/>
        <family val="2"/>
        <scheme val="minor"/>
      </rPr>
      <t>Transitition Sump</t>
    </r>
    <r>
      <rPr>
        <sz val="9"/>
        <color theme="1"/>
        <rFont val="Calibri"/>
        <family val="2"/>
        <scheme val="minor"/>
      </rPr>
      <t xml:space="preserve"> Interstital Sensor</t>
    </r>
  </si>
  <si>
    <r>
      <rPr>
        <b/>
        <sz val="9"/>
        <color theme="1"/>
        <rFont val="Calibri"/>
        <family val="2"/>
        <scheme val="minor"/>
      </rPr>
      <t>Transition Sump</t>
    </r>
    <r>
      <rPr>
        <sz val="9"/>
        <color theme="1"/>
        <rFont val="Calibri"/>
        <family val="2"/>
        <scheme val="minor"/>
      </rPr>
      <t xml:space="preserve"> Liquid Sensor</t>
    </r>
  </si>
  <si>
    <t>50-100 psi for one hour</t>
  </si>
  <si>
    <t>Sump Containment and Piping</t>
  </si>
  <si>
    <t>Piping (VPH)</t>
  </si>
  <si>
    <r>
      <t xml:space="preserve">Hold down calculations for UST if water present in area </t>
    </r>
    <r>
      <rPr>
        <sz val="9"/>
        <color theme="1"/>
        <rFont val="Calibri"/>
        <family val="2"/>
        <scheme val="minor"/>
      </rPr>
      <t>(calculations can be listed on a separate letter)</t>
    </r>
  </si>
  <si>
    <t>No Further Action Letter</t>
  </si>
  <si>
    <t>Required Testing Report</t>
  </si>
  <si>
    <t>Primary Piping</t>
  </si>
  <si>
    <t>Secondary Piping</t>
  </si>
  <si>
    <t>Tank Primary</t>
  </si>
  <si>
    <t>Tank Secondary</t>
  </si>
  <si>
    <t>Secondary Containment, after backfill</t>
  </si>
  <si>
    <t>Date Completed</t>
  </si>
  <si>
    <t>Required Testing/Inspection</t>
  </si>
  <si>
    <t>Intersitial Fill (per manufacturer's instructions)</t>
  </si>
  <si>
    <t>Final Monitoring System Certification</t>
  </si>
  <si>
    <t xml:space="preserve">Tank Tightness </t>
  </si>
  <si>
    <t>Piping Tightness</t>
  </si>
  <si>
    <t>Required Testing per Permit Application</t>
  </si>
  <si>
    <t>CERS Completed and Approved</t>
  </si>
  <si>
    <t>California Environmental Reporting System</t>
  </si>
  <si>
    <t xml:space="preserve">HAPP </t>
  </si>
  <si>
    <t>Sacramento County Environmental Compliance Department</t>
  </si>
  <si>
    <r>
      <rPr>
        <b/>
        <sz val="11"/>
        <color theme="1"/>
        <rFont val="Calibri"/>
        <family val="2"/>
        <scheme val="minor"/>
      </rPr>
      <t>Containment Sump</t>
    </r>
    <r>
      <rPr>
        <sz val="11"/>
        <color theme="1"/>
        <rFont val="Calibri"/>
        <family val="2"/>
        <scheme val="minor"/>
      </rPr>
      <t xml:space="preserve"> Manufacturer Training Certification Submitted</t>
    </r>
  </si>
  <si>
    <r>
      <rPr>
        <b/>
        <sz val="11"/>
        <color theme="1"/>
        <rFont val="Calibri"/>
        <family val="2"/>
        <scheme val="minor"/>
      </rPr>
      <t>Transition Sump</t>
    </r>
    <r>
      <rPr>
        <sz val="11"/>
        <color theme="1"/>
        <rFont val="Calibri"/>
        <family val="2"/>
        <scheme val="minor"/>
      </rPr>
      <t xml:space="preserve"> (vent, etc.) Manufacturer Training Certification Submitted</t>
    </r>
  </si>
  <si>
    <t>UST</t>
  </si>
  <si>
    <t>HMP</t>
  </si>
  <si>
    <t>Detailed As-Built drawing including vacuum, pressure or hydrostically monitored zones.</t>
  </si>
  <si>
    <t>Enhanced Leak Detection (before initial delivery)</t>
  </si>
  <si>
    <t>Classification Form</t>
  </si>
  <si>
    <t>Inspection Notes/ Diagram Completed</t>
  </si>
  <si>
    <t>UST Certification of Installation/Modification</t>
  </si>
  <si>
    <t>6 Month Secondary Containment Testing</t>
  </si>
  <si>
    <t>Operating Permit Issuance</t>
  </si>
  <si>
    <t>Alarm and Flapper</t>
  </si>
  <si>
    <t>Enter test parameters and length of time per manufacturer's testing requirements</t>
  </si>
  <si>
    <t>Comments</t>
  </si>
  <si>
    <t>Plans/Permit Submitted for Imaging</t>
  </si>
  <si>
    <t>UST REMOVAL</t>
  </si>
  <si>
    <t xml:space="preserve"> UST CONSTRUCTION SUMMARY </t>
  </si>
  <si>
    <t>T</t>
  </si>
  <si>
    <t xml:space="preserve"> UST REMOVAL SUMMARY </t>
  </si>
  <si>
    <t>Required  per Permit Application</t>
  </si>
  <si>
    <t>Tank(s) Removed</t>
  </si>
  <si>
    <t>Tank(s) Cleaned</t>
  </si>
  <si>
    <t>Rinsate Manifest</t>
  </si>
  <si>
    <t>Tank Destruction Certificate</t>
  </si>
  <si>
    <t>samples per tank</t>
  </si>
  <si>
    <t>Sampling Under Tank (s)</t>
  </si>
  <si>
    <t>Additional Sampling</t>
  </si>
  <si>
    <t>Sampling Under Dispenser</t>
  </si>
  <si>
    <t>Sampling Under Piping</t>
  </si>
  <si>
    <t>Chain of Custody</t>
  </si>
  <si>
    <t>Map of Sampling Location(s)</t>
  </si>
  <si>
    <t>UST Submittal for Permanently Closed Tanks</t>
  </si>
  <si>
    <t>HAPP - Status of Tank 02</t>
  </si>
  <si>
    <t>HAPP - Update PE Code(s) Status</t>
  </si>
  <si>
    <t>Hazardous Waste Tank Closure Certification</t>
  </si>
  <si>
    <t xml:space="preserve">Removal Application </t>
  </si>
  <si>
    <t>Overfill Containment</t>
  </si>
  <si>
    <t>Sump Integrity</t>
  </si>
  <si>
    <t>Under Dispenser Integrity</t>
  </si>
  <si>
    <t>Sampling Conclusion Form</t>
  </si>
  <si>
    <t>Completion of Final Inspection Letter</t>
  </si>
  <si>
    <t>Vent Integrity</t>
  </si>
  <si>
    <t>Transition Integrity</t>
  </si>
  <si>
    <t>Tanks shall be installed per manufacturer's installation instructions and guidelines.</t>
  </si>
  <si>
    <t>Summary Tab</t>
  </si>
  <si>
    <t>Spill Containment &amp; Lids</t>
  </si>
  <si>
    <t>Insert Diagrams or Layout Drawings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</si>
</sst>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2" x14ac:knownFonts="1">
    <font>
      <sz val="11"/>
      <color theme="1"/>
      <name val="Calibri"/>
      <family val="2"/>
      <scheme val="minor"/>
    </font>
    <font>
      <b/>
      <sz val="11"/>
      <color theme="1"/>
      <name val="Calibri"/>
      <family val="2"/>
      <scheme val="minor"/>
    </font>
    <font>
      <i/>
      <sz val="11"/>
      <color theme="1"/>
      <name val="Calibri"/>
      <family val="2"/>
      <scheme val="minor"/>
    </font>
    <font>
      <i/>
      <sz val="8"/>
      <color theme="1"/>
      <name val="Calibri"/>
      <family val="2"/>
      <scheme val="minor"/>
    </font>
    <font>
      <sz val="10"/>
      <color theme="1"/>
      <name val="Calibri"/>
      <family val="2"/>
      <scheme val="minor"/>
    </font>
    <font>
      <sz val="11"/>
      <color rgb="FFFF0000"/>
      <name val="Calibri"/>
      <family val="2"/>
      <scheme val="minor"/>
    </font>
    <font>
      <b/>
      <sz val="18"/>
      <color theme="1"/>
      <name val="Calibri"/>
      <family val="2"/>
      <scheme val="minor"/>
    </font>
    <font>
      <i/>
      <sz val="9"/>
      <color theme="1"/>
      <name val="Calibri"/>
      <family val="2"/>
      <scheme val="minor"/>
    </font>
    <font>
      <i/>
      <sz val="10"/>
      <color theme="1"/>
      <name val="Calibri"/>
      <family val="2"/>
      <scheme val="minor"/>
    </font>
    <font>
      <i/>
      <sz val="9"/>
      <name val="Calibri"/>
      <family val="2"/>
      <scheme val="minor"/>
    </font>
    <font>
      <i/>
      <u/>
      <sz val="9"/>
      <name val="Calibri"/>
      <family val="2"/>
      <scheme val="minor"/>
    </font>
    <font>
      <i/>
      <u/>
      <sz val="10"/>
      <color theme="1"/>
      <name val="Calibri"/>
      <family val="2"/>
      <scheme val="minor"/>
    </font>
    <font>
      <b/>
      <sz val="11"/>
      <color theme="9" tint="-0.249977111117893"/>
      <name val="Calibri"/>
      <family val="2"/>
      <scheme val="minor"/>
    </font>
    <font>
      <b/>
      <u/>
      <sz val="11"/>
      <color theme="1"/>
      <name val="Calibri"/>
      <family val="2"/>
      <scheme val="minor"/>
    </font>
    <font>
      <i/>
      <u/>
      <sz val="11"/>
      <color theme="1"/>
      <name val="Calibri"/>
      <family val="2"/>
      <scheme val="minor"/>
    </font>
    <font>
      <sz val="11"/>
      <color theme="9" tint="-0.249977111117893"/>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theme="1"/>
      <name val="Wingdings"/>
      <charset val="2"/>
    </font>
    <font>
      <sz val="9"/>
      <color theme="1"/>
      <name val="Calibri"/>
      <family val="2"/>
      <scheme val="minor"/>
    </font>
    <font>
      <sz val="11"/>
      <name val="Calibri"/>
      <family val="2"/>
      <scheme val="minor"/>
    </font>
    <font>
      <b/>
      <sz val="11"/>
      <name val="Calibri"/>
      <family val="2"/>
      <scheme val="minor"/>
    </font>
    <font>
      <sz val="22"/>
      <color theme="1"/>
      <name val="Calibri"/>
      <family val="2"/>
      <scheme val="minor"/>
    </font>
    <font>
      <b/>
      <sz val="14"/>
      <color theme="1"/>
      <name val="Calibri"/>
      <family val="2"/>
      <scheme val="minor"/>
    </font>
    <font>
      <sz val="10"/>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tint="-0.14999847407452621"/>
        <bgColor indexed="64"/>
      </patternFill>
    </fill>
  </fills>
  <borders count="3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1">
    <xf numFmtId="0" fontId="0" fillId="0" borderId="0"/>
  </cellStyleXfs>
  <cellXfs count="696">
    <xf numFmtId="0" fontId="0" fillId="0" borderId="0" xfId="0"/>
    <xf numFmtId="0" fontId="0" fillId="0" borderId="1" xfId="0" applyBorder="1"/>
    <xf numFmtId="0" fontId="1" fillId="0" borderId="0" xfId="0" applyFont="1"/>
    <xf numFmtId="0" fontId="1" fillId="0" borderId="0" xfId="0" applyFont="1" applyAlignment="1">
      <alignment horizontal="left"/>
    </xf>
    <xf numFmtId="0" fontId="0" fillId="0" borderId="0" xfId="0" applyBorder="1"/>
    <xf numFmtId="0" fontId="0" fillId="0" borderId="0" xfId="0" applyFill="1" applyBorder="1" applyAlignment="1">
      <alignment horizontal="right"/>
    </xf>
    <xf numFmtId="0" fontId="0" fillId="0" borderId="2" xfId="0"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xf numFmtId="0" fontId="0" fillId="0" borderId="0" xfId="0" applyBorder="1" applyAlignment="1">
      <alignment horizontal="right"/>
    </xf>
    <xf numFmtId="0" fontId="8" fillId="0" borderId="0" xfId="0" applyFont="1" applyAlignment="1">
      <alignment horizontal="center"/>
    </xf>
    <xf numFmtId="0" fontId="0" fillId="0" borderId="0" xfId="0" applyAlignment="1"/>
    <xf numFmtId="0" fontId="2" fillId="0" borderId="0" xfId="0" applyFont="1" applyBorder="1" applyAlignment="1">
      <alignment horizontal="right"/>
    </xf>
    <xf numFmtId="0" fontId="2" fillId="0" borderId="0" xfId="0" applyFont="1"/>
    <xf numFmtId="0" fontId="0" fillId="0" borderId="0" xfId="0" applyFill="1" applyBorder="1" applyAlignment="1">
      <alignment horizontal="left"/>
    </xf>
    <xf numFmtId="0" fontId="4" fillId="0" borderId="0" xfId="0" applyFont="1" applyFill="1" applyBorder="1" applyAlignment="1">
      <alignment horizontal="center"/>
    </xf>
    <xf numFmtId="0" fontId="0" fillId="0" borderId="0" xfId="0" applyFill="1" applyBorder="1" applyAlignment="1"/>
    <xf numFmtId="0" fontId="0" fillId="0" borderId="0" xfId="0" applyBorder="1" applyAlignment="1">
      <alignment wrapText="1"/>
    </xf>
    <xf numFmtId="0" fontId="0" fillId="2" borderId="1" xfId="0" applyFill="1" applyBorder="1"/>
    <xf numFmtId="0" fontId="19" fillId="2" borderId="1" xfId="0" applyFont="1" applyFill="1" applyBorder="1"/>
    <xf numFmtId="0" fontId="2" fillId="0" borderId="0" xfId="0" applyFont="1" applyFill="1" applyBorder="1" applyAlignment="1">
      <alignment horizontal="left"/>
    </xf>
    <xf numFmtId="0" fontId="21" fillId="0" borderId="0" xfId="0" applyFont="1"/>
    <xf numFmtId="0" fontId="1" fillId="0" borderId="6" xfId="0" applyFont="1" applyBorder="1" applyAlignment="1">
      <alignment horizontal="right"/>
    </xf>
    <xf numFmtId="0" fontId="0" fillId="0" borderId="0" xfId="0" applyFill="1" applyAlignment="1"/>
    <xf numFmtId="0" fontId="20" fillId="0" borderId="0" xfId="0" applyFont="1" applyAlignment="1">
      <alignment horizontal="right"/>
    </xf>
    <xf numFmtId="0" fontId="0" fillId="0" borderId="0" xfId="0" applyAlignment="1">
      <alignment vertical="center"/>
    </xf>
    <xf numFmtId="0" fontId="20" fillId="0" borderId="0" xfId="0" applyFont="1"/>
    <xf numFmtId="0" fontId="24" fillId="0" borderId="0" xfId="0" applyFont="1" applyAlignment="1"/>
    <xf numFmtId="0" fontId="20" fillId="0" borderId="0" xfId="0" applyFont="1" applyAlignment="1">
      <alignment horizontal="right" vertical="center"/>
    </xf>
    <xf numFmtId="0" fontId="1" fillId="0" borderId="0" xfId="0" applyFont="1" applyFill="1" applyBorder="1" applyAlignment="1">
      <alignment horizontal="center"/>
    </xf>
    <xf numFmtId="0" fontId="22" fillId="5" borderId="2" xfId="0" applyFont="1" applyFill="1" applyBorder="1" applyAlignment="1">
      <alignment horizontal="center"/>
    </xf>
    <xf numFmtId="0" fontId="0" fillId="0" borderId="2" xfId="0" applyBorder="1" applyAlignment="1">
      <alignment horizontal="center" vertical="center"/>
    </xf>
    <xf numFmtId="0" fontId="1" fillId="0" borderId="6" xfId="0" applyFont="1" applyBorder="1" applyAlignment="1">
      <alignment horizontal="left" vertical="center"/>
    </xf>
    <xf numFmtId="0" fontId="0" fillId="0" borderId="5" xfId="0" applyFont="1" applyBorder="1" applyAlignment="1">
      <alignment horizontal="center" vertical="center"/>
    </xf>
    <xf numFmtId="0" fontId="0" fillId="0" borderId="0" xfId="0" applyFill="1" applyAlignment="1">
      <alignment horizontal="right"/>
    </xf>
    <xf numFmtId="0" fontId="3" fillId="0" borderId="0" xfId="0" applyFont="1" applyFill="1"/>
    <xf numFmtId="0" fontId="1" fillId="0" borderId="0" xfId="0" applyFont="1" applyFill="1" applyAlignment="1">
      <alignment horizontal="center"/>
    </xf>
    <xf numFmtId="0" fontId="0" fillId="0" borderId="0" xfId="0" applyAlignment="1">
      <alignment horizontal="right"/>
    </xf>
    <xf numFmtId="0" fontId="0" fillId="0" borderId="1" xfId="0" applyBorder="1" applyAlignment="1">
      <alignment horizontal="left"/>
    </xf>
    <xf numFmtId="0" fontId="0" fillId="0" borderId="5" xfId="0" applyBorder="1" applyAlignment="1">
      <alignment horizontal="left"/>
    </xf>
    <xf numFmtId="0" fontId="3" fillId="0" borderId="0" xfId="0" applyFont="1" applyFill="1" applyBorder="1"/>
    <xf numFmtId="0" fontId="20" fillId="0" borderId="0" xfId="0" applyFont="1" applyBorder="1" applyAlignment="1">
      <alignment horizontal="center" vertical="center"/>
    </xf>
    <xf numFmtId="0" fontId="2" fillId="0" borderId="0" xfId="0" applyFont="1" applyAlignment="1">
      <alignment horizontal="left"/>
    </xf>
    <xf numFmtId="0" fontId="25" fillId="0" borderId="0" xfId="0" applyFont="1" applyBorder="1" applyAlignment="1">
      <alignment horizontal="center"/>
    </xf>
    <xf numFmtId="1" fontId="4" fillId="0" borderId="2" xfId="0" applyNumberFormat="1" applyFont="1" applyBorder="1" applyAlignment="1">
      <alignment horizontal="center" wrapText="1"/>
    </xf>
    <xf numFmtId="0" fontId="24" fillId="0" borderId="0" xfId="0" applyFont="1" applyAlignment="1">
      <alignment horizontal="left"/>
    </xf>
    <xf numFmtId="49" fontId="1" fillId="0" borderId="0" xfId="0" applyNumberFormat="1" applyFont="1" applyFill="1" applyBorder="1" applyAlignment="1"/>
    <xf numFmtId="0" fontId="4" fillId="0" borderId="0" xfId="0" applyFont="1" applyAlignment="1">
      <alignment horizontal="left"/>
    </xf>
    <xf numFmtId="0" fontId="1" fillId="0" borderId="6" xfId="0" applyFont="1" applyBorder="1" applyAlignment="1"/>
    <xf numFmtId="0" fontId="1" fillId="0" borderId="5" xfId="0" applyFont="1" applyBorder="1" applyAlignment="1"/>
    <xf numFmtId="0" fontId="20" fillId="0" borderId="0" xfId="0" applyFont="1" applyBorder="1" applyAlignment="1">
      <alignment vertical="center"/>
    </xf>
    <xf numFmtId="0" fontId="20" fillId="0" borderId="0" xfId="0" applyFont="1" applyBorder="1" applyAlignment="1">
      <alignment horizontal="right" vertical="center"/>
    </xf>
    <xf numFmtId="0" fontId="20" fillId="0" borderId="0" xfId="0" applyFont="1" applyBorder="1" applyAlignment="1">
      <alignment horizontal="right"/>
    </xf>
    <xf numFmtId="0" fontId="20" fillId="0" borderId="0" xfId="0" applyFont="1" applyBorder="1" applyAlignment="1">
      <alignment vertical="center" wrapText="1"/>
    </xf>
    <xf numFmtId="0" fontId="0" fillId="0" borderId="0" xfId="0" applyAlignment="1">
      <alignment wrapText="1"/>
    </xf>
    <xf numFmtId="0" fontId="0" fillId="0" borderId="1" xfId="0" applyFill="1" applyBorder="1" applyAlignment="1">
      <alignment horizontal="center"/>
    </xf>
    <xf numFmtId="0" fontId="25" fillId="0" borderId="1" xfId="0" applyFont="1" applyBorder="1" applyAlignment="1">
      <alignment horizontal="center"/>
    </xf>
    <xf numFmtId="0" fontId="4" fillId="0" borderId="9" xfId="0" applyFont="1" applyBorder="1" applyAlignment="1">
      <alignment horizontal="center"/>
    </xf>
    <xf numFmtId="14" fontId="20" fillId="0" borderId="15" xfId="0" applyNumberFormat="1" applyFont="1" applyBorder="1" applyAlignment="1">
      <alignment horizontal="center" wrapText="1"/>
    </xf>
    <xf numFmtId="14" fontId="20" fillId="0" borderId="16" xfId="0" applyNumberFormat="1" applyFont="1" applyBorder="1" applyAlignment="1">
      <alignment horizontal="center" wrapText="1"/>
    </xf>
    <xf numFmtId="14" fontId="20" fillId="0" borderId="17" xfId="0" applyNumberFormat="1" applyFont="1" applyBorder="1" applyAlignment="1">
      <alignment horizontal="center" wrapText="1"/>
    </xf>
    <xf numFmtId="0" fontId="24" fillId="0" borderId="0" xfId="0" applyFont="1"/>
    <xf numFmtId="14" fontId="20" fillId="0" borderId="15" xfId="0" applyNumberFormat="1" applyFont="1" applyFill="1" applyBorder="1" applyAlignment="1">
      <alignment horizontal="center" wrapText="1"/>
    </xf>
    <xf numFmtId="14" fontId="20" fillId="0" borderId="16" xfId="0" applyNumberFormat="1" applyFont="1" applyFill="1" applyBorder="1" applyAlignment="1">
      <alignment horizontal="center" wrapText="1"/>
    </xf>
    <xf numFmtId="14" fontId="20" fillId="0" borderId="17" xfId="0" applyNumberFormat="1" applyFont="1" applyFill="1" applyBorder="1" applyAlignment="1">
      <alignment horizontal="center" wrapText="1"/>
    </xf>
    <xf numFmtId="14" fontId="4" fillId="0" borderId="11" xfId="0" applyNumberFormat="1" applyFont="1" applyFill="1" applyBorder="1" applyAlignment="1">
      <alignment horizontal="center" wrapText="1"/>
    </xf>
    <xf numFmtId="0" fontId="0" fillId="0" borderId="0" xfId="0" applyAlignment="1">
      <alignment horizontal="right"/>
    </xf>
    <xf numFmtId="0" fontId="0" fillId="0" borderId="27" xfId="0" applyFont="1" applyBorder="1" applyAlignment="1">
      <alignment horizontal="center" vertical="center"/>
    </xf>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left"/>
    </xf>
    <xf numFmtId="0" fontId="0" fillId="0" borderId="0" xfId="0" applyAlignment="1">
      <alignment wrapText="1"/>
    </xf>
    <xf numFmtId="0" fontId="0" fillId="0" borderId="2" xfId="0" applyBorder="1" applyAlignment="1">
      <alignment horizontal="center"/>
    </xf>
    <xf numFmtId="0" fontId="20" fillId="0" borderId="0" xfId="0" applyFont="1" applyBorder="1" applyAlignment="1">
      <alignment horizontal="right" indent="1"/>
    </xf>
    <xf numFmtId="0" fontId="20" fillId="0" borderId="0" xfId="0" applyFont="1" applyBorder="1" applyAlignment="1">
      <alignment horizontal="right" vertical="center" indent="1"/>
    </xf>
    <xf numFmtId="0" fontId="0" fillId="0" borderId="0" xfId="0" applyAlignment="1">
      <alignment horizontal="center"/>
    </xf>
    <xf numFmtId="0" fontId="0" fillId="0" borderId="4" xfId="0" applyBorder="1" applyAlignment="1">
      <alignment horizontal="center"/>
    </xf>
    <xf numFmtId="0" fontId="24" fillId="0" borderId="0" xfId="0" applyFont="1" applyAlignment="1">
      <alignment horizontal="center"/>
    </xf>
    <xf numFmtId="0" fontId="20" fillId="0" borderId="0" xfId="0" applyFont="1" applyBorder="1" applyAlignment="1">
      <alignment horizontal="right" wrapText="1" indent="1"/>
    </xf>
    <xf numFmtId="0" fontId="0" fillId="0" borderId="0" xfId="0" applyBorder="1" applyAlignment="1">
      <alignment horizontal="center"/>
    </xf>
    <xf numFmtId="0" fontId="20" fillId="0" borderId="0" xfId="0" applyFont="1" applyFill="1" applyBorder="1" applyAlignment="1">
      <alignment horizontal="right"/>
    </xf>
    <xf numFmtId="0" fontId="0" fillId="0" borderId="0" xfId="0" applyAlignment="1">
      <alignment horizontal="right"/>
    </xf>
    <xf numFmtId="1" fontId="4" fillId="0" borderId="9" xfId="0" applyNumberFormat="1" applyFont="1" applyFill="1" applyBorder="1" applyAlignment="1">
      <alignment horizontal="center" wrapText="1"/>
    </xf>
    <xf numFmtId="1" fontId="4" fillId="0" borderId="11" xfId="0" applyNumberFormat="1" applyFont="1" applyFill="1" applyBorder="1" applyAlignment="1">
      <alignment horizontal="center" wrapText="1"/>
    </xf>
    <xf numFmtId="0" fontId="1" fillId="0" borderId="0" xfId="0" applyFont="1" applyAlignment="1">
      <alignment horizontal="left" wrapText="1"/>
    </xf>
    <xf numFmtId="0" fontId="1" fillId="5" borderId="6" xfId="0" applyFont="1" applyFill="1" applyBorder="1" applyAlignment="1"/>
    <xf numFmtId="0" fontId="1" fillId="5" borderId="5" xfId="0" applyFont="1" applyFill="1" applyBorder="1" applyAlignment="1"/>
    <xf numFmtId="0" fontId="21" fillId="0" borderId="8"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right"/>
    </xf>
    <xf numFmtId="0" fontId="1" fillId="5" borderId="2" xfId="0" applyFont="1" applyFill="1" applyBorder="1" applyAlignment="1">
      <alignment horizontal="center" wrapText="1"/>
    </xf>
    <xf numFmtId="0" fontId="21" fillId="0" borderId="2" xfId="0" applyFont="1" applyFill="1" applyBorder="1" applyAlignment="1">
      <alignment horizontal="center"/>
    </xf>
    <xf numFmtId="0" fontId="4" fillId="0" borderId="2" xfId="0" applyFont="1" applyBorder="1" applyAlignment="1">
      <alignment horizontal="center"/>
    </xf>
    <xf numFmtId="0" fontId="4" fillId="0" borderId="10" xfId="0" applyFont="1" applyBorder="1" applyAlignment="1">
      <alignment horizontal="center"/>
    </xf>
    <xf numFmtId="0" fontId="0" fillId="0" borderId="0" xfId="0" applyAlignment="1">
      <alignment horizontal="center"/>
    </xf>
    <xf numFmtId="0" fontId="0" fillId="0" borderId="2" xfId="0" applyFont="1" applyBorder="1" applyAlignment="1">
      <alignment horizontal="center" wrapText="1"/>
    </xf>
    <xf numFmtId="0" fontId="0" fillId="0" borderId="3" xfId="0" applyFill="1" applyBorder="1" applyAlignment="1">
      <alignment horizontal="center"/>
    </xf>
    <xf numFmtId="14" fontId="20" fillId="0" borderId="18" xfId="0" applyNumberFormat="1" applyFont="1" applyFill="1" applyBorder="1" applyAlignment="1">
      <alignment horizontal="center" wrapText="1"/>
    </xf>
    <xf numFmtId="0" fontId="0" fillId="0" borderId="0" xfId="0" applyAlignment="1">
      <alignment horizontal="right"/>
    </xf>
    <xf numFmtId="0" fontId="1" fillId="0" borderId="1" xfId="0" applyFont="1" applyBorder="1" applyAlignment="1">
      <alignment horizontal="center"/>
    </xf>
    <xf numFmtId="0" fontId="1" fillId="5" borderId="2" xfId="0" applyFont="1" applyFill="1" applyBorder="1" applyAlignment="1">
      <alignment horizontal="center"/>
    </xf>
    <xf numFmtId="0" fontId="1" fillId="0" borderId="0" xfId="0" applyFont="1" applyBorder="1" applyAlignment="1">
      <alignment horizontal="left" wrapText="1"/>
    </xf>
    <xf numFmtId="0" fontId="2" fillId="0" borderId="8" xfId="0" applyFont="1" applyBorder="1" applyAlignment="1">
      <alignment horizontal="center" vertical="center"/>
    </xf>
    <xf numFmtId="0" fontId="0" fillId="5" borderId="0" xfId="0" applyFill="1" applyBorder="1"/>
    <xf numFmtId="0" fontId="1" fillId="0" borderId="19" xfId="0" applyFont="1" applyBorder="1" applyAlignment="1"/>
    <xf numFmtId="0" fontId="1" fillId="0" borderId="3" xfId="0" applyFont="1" applyBorder="1" applyAlignment="1"/>
    <xf numFmtId="0" fontId="0" fillId="0" borderId="30" xfId="0" applyBorder="1" applyAlignment="1">
      <alignment horizontal="center"/>
    </xf>
    <xf numFmtId="0" fontId="0" fillId="0" borderId="3" xfId="0" applyFont="1" applyBorder="1" applyAlignment="1">
      <alignment horizontal="center"/>
    </xf>
    <xf numFmtId="0" fontId="0" fillId="0" borderId="3" xfId="0" applyFont="1" applyBorder="1" applyAlignment="1">
      <alignment horizontal="center" wrapText="1"/>
    </xf>
    <xf numFmtId="0" fontId="21" fillId="0" borderId="1" xfId="0" applyFont="1" applyFill="1" applyBorder="1" applyAlignment="1">
      <alignment horizontal="center"/>
    </xf>
    <xf numFmtId="0" fontId="0" fillId="0" borderId="1" xfId="0" applyFont="1" applyFill="1" applyBorder="1" applyAlignment="1">
      <alignment horizontal="center" wrapText="1"/>
    </xf>
    <xf numFmtId="0" fontId="21" fillId="0" borderId="3" xfId="0" applyFont="1" applyFill="1" applyBorder="1" applyAlignment="1">
      <alignment horizontal="center"/>
    </xf>
    <xf numFmtId="0" fontId="0" fillId="0" borderId="3" xfId="0" applyBorder="1" applyAlignment="1">
      <alignment horizontal="center"/>
    </xf>
    <xf numFmtId="0" fontId="1" fillId="5" borderId="27" xfId="0" applyFont="1" applyFill="1" applyBorder="1" applyAlignment="1">
      <alignment horizontal="left"/>
    </xf>
    <xf numFmtId="0" fontId="2" fillId="0" borderId="19" xfId="0" applyFont="1" applyBorder="1" applyAlignment="1">
      <alignment horizontal="center" vertical="center"/>
    </xf>
    <xf numFmtId="0" fontId="0" fillId="5" borderId="6" xfId="0" applyFill="1" applyBorder="1"/>
    <xf numFmtId="0" fontId="0" fillId="5" borderId="0" xfId="0" applyFont="1" applyFill="1" applyBorder="1" applyAlignment="1">
      <alignment horizontal="center"/>
    </xf>
    <xf numFmtId="0" fontId="0" fillId="5" borderId="6" xfId="0" applyFill="1" applyBorder="1" applyAlignment="1">
      <alignment horizontal="center" vertical="center"/>
    </xf>
    <xf numFmtId="0" fontId="1" fillId="5" borderId="20" xfId="0" applyFont="1" applyFill="1" applyBorder="1" applyAlignment="1">
      <alignment horizontal="center" wrapText="1"/>
    </xf>
    <xf numFmtId="0" fontId="0" fillId="0" borderId="27" xfId="0" applyNumberFormat="1" applyBorder="1" applyAlignment="1">
      <alignment horizontal="center" vertical="center"/>
    </xf>
    <xf numFmtId="14" fontId="4" fillId="0" borderId="12" xfId="0" applyNumberFormat="1" applyFont="1" applyFill="1" applyBorder="1" applyAlignment="1">
      <alignment horizontal="center" wrapText="1"/>
    </xf>
    <xf numFmtId="14" fontId="4" fillId="0" borderId="13" xfId="0" applyNumberFormat="1" applyFont="1" applyFill="1" applyBorder="1" applyAlignment="1">
      <alignment horizontal="center" wrapText="1"/>
    </xf>
    <xf numFmtId="14" fontId="4" fillId="0" borderId="14" xfId="0" applyNumberFormat="1" applyFont="1" applyFill="1" applyBorder="1" applyAlignment="1">
      <alignment horizontal="center" wrapText="1"/>
    </xf>
    <xf numFmtId="0" fontId="4" fillId="0" borderId="1" xfId="0" applyFont="1" applyFill="1" applyBorder="1" applyAlignment="1">
      <alignment horizontal="center"/>
    </xf>
    <xf numFmtId="14" fontId="20" fillId="0" borderId="9" xfId="0" applyNumberFormat="1" applyFont="1" applyFill="1" applyBorder="1" applyAlignment="1">
      <alignment horizontal="center"/>
    </xf>
    <xf numFmtId="14" fontId="20" fillId="0" borderId="2" xfId="0" applyNumberFormat="1" applyFont="1" applyFill="1" applyBorder="1" applyAlignment="1">
      <alignment horizontal="center"/>
    </xf>
    <xf numFmtId="0" fontId="20" fillId="0" borderId="9" xfId="0" applyFont="1" applyFill="1" applyBorder="1" applyAlignment="1">
      <alignment horizontal="center"/>
    </xf>
    <xf numFmtId="0" fontId="20" fillId="0" borderId="2" xfId="0" applyFont="1" applyFill="1" applyBorder="1" applyAlignment="1">
      <alignment horizontal="center"/>
    </xf>
    <xf numFmtId="0" fontId="20"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4" fillId="0" borderId="9" xfId="0" applyFont="1" applyFill="1" applyBorder="1" applyAlignment="1">
      <alignment horizontal="center"/>
    </xf>
    <xf numFmtId="14" fontId="20" fillId="0" borderId="10" xfId="0" applyNumberFormat="1" applyFont="1" applyFill="1" applyBorder="1" applyAlignment="1">
      <alignment horizontal="center"/>
    </xf>
    <xf numFmtId="0" fontId="25" fillId="0" borderId="11" xfId="0" applyFont="1" applyFill="1" applyBorder="1" applyAlignment="1">
      <alignment horizontal="center"/>
    </xf>
    <xf numFmtId="0" fontId="25" fillId="0" borderId="12" xfId="0" applyFont="1" applyFill="1" applyBorder="1" applyAlignment="1">
      <alignment horizontal="center"/>
    </xf>
    <xf numFmtId="0" fontId="25" fillId="0" borderId="13" xfId="0" applyFont="1" applyFill="1" applyBorder="1" applyAlignment="1">
      <alignment horizontal="center"/>
    </xf>
    <xf numFmtId="0" fontId="4" fillId="0" borderId="2" xfId="0" applyFont="1" applyFill="1" applyBorder="1" applyAlignment="1">
      <alignment horizontal="center"/>
    </xf>
    <xf numFmtId="0" fontId="4" fillId="0" borderId="10" xfId="0" applyFont="1" applyFill="1" applyBorder="1" applyAlignment="1">
      <alignment horizontal="center"/>
    </xf>
    <xf numFmtId="1" fontId="4" fillId="0" borderId="2" xfId="0" applyNumberFormat="1" applyFont="1" applyFill="1" applyBorder="1" applyAlignment="1">
      <alignment horizontal="center" wrapText="1"/>
    </xf>
    <xf numFmtId="1" fontId="4" fillId="0" borderId="10" xfId="0" applyNumberFormat="1" applyFont="1" applyFill="1" applyBorder="1" applyAlignment="1">
      <alignment horizontal="center" wrapText="1"/>
    </xf>
    <xf numFmtId="1" fontId="4" fillId="0" borderId="12" xfId="0" applyNumberFormat="1" applyFont="1" applyFill="1" applyBorder="1" applyAlignment="1">
      <alignment horizontal="center" wrapText="1"/>
    </xf>
    <xf numFmtId="1" fontId="4" fillId="0" borderId="13" xfId="0" applyNumberFormat="1" applyFont="1" applyFill="1" applyBorder="1" applyAlignment="1">
      <alignment horizontal="center" wrapText="1"/>
    </xf>
    <xf numFmtId="0" fontId="7" fillId="6" borderId="21" xfId="0" applyFont="1" applyFill="1" applyBorder="1" applyAlignment="1">
      <alignment horizontal="center" wrapText="1" readingOrder="2"/>
    </xf>
    <xf numFmtId="0" fontId="7" fillId="6" borderId="22" xfId="0" applyFont="1" applyFill="1" applyBorder="1" applyAlignment="1">
      <alignment horizontal="center" wrapText="1" readingOrder="2"/>
    </xf>
    <xf numFmtId="0" fontId="7" fillId="6" borderId="25" xfId="0" applyFont="1" applyFill="1" applyBorder="1" applyAlignment="1">
      <alignment horizontal="center" wrapText="1" readingOrder="2"/>
    </xf>
    <xf numFmtId="0" fontId="7" fillId="6" borderId="24" xfId="0" applyFont="1" applyFill="1" applyBorder="1" applyAlignment="1">
      <alignment horizontal="center" wrapText="1" readingOrder="2"/>
    </xf>
    <xf numFmtId="49" fontId="7" fillId="6" borderId="21" xfId="0" applyNumberFormat="1" applyFont="1" applyFill="1" applyBorder="1" applyAlignment="1">
      <alignment horizontal="center" wrapText="1"/>
    </xf>
    <xf numFmtId="49" fontId="7" fillId="6" borderId="22" xfId="0" applyNumberFormat="1" applyFont="1" applyFill="1" applyBorder="1" applyAlignment="1">
      <alignment horizontal="center" wrapText="1"/>
    </xf>
    <xf numFmtId="49" fontId="7" fillId="6" borderId="25" xfId="0" applyNumberFormat="1" applyFont="1" applyFill="1" applyBorder="1" applyAlignment="1">
      <alignment horizontal="center" wrapText="1"/>
    </xf>
    <xf numFmtId="0" fontId="7" fillId="6" borderId="22" xfId="0" applyFont="1" applyFill="1" applyBorder="1" applyAlignment="1">
      <alignment horizontal="center" wrapText="1" readingOrder="2"/>
    </xf>
    <xf numFmtId="49" fontId="7" fillId="6" borderId="23" xfId="0" applyNumberFormat="1" applyFont="1" applyFill="1" applyBorder="1" applyAlignment="1">
      <alignment horizontal="center" wrapText="1"/>
    </xf>
    <xf numFmtId="1" fontId="0" fillId="0" borderId="0" xfId="0" applyNumberFormat="1"/>
    <xf numFmtId="49" fontId="7" fillId="6" borderId="23" xfId="0" applyNumberFormat="1" applyFont="1" applyFill="1" applyBorder="1" applyAlignment="1">
      <alignment horizontal="center" wrapText="1"/>
    </xf>
    <xf numFmtId="0" fontId="4" fillId="0" borderId="2" xfId="0" applyFont="1" applyBorder="1" applyAlignment="1">
      <alignment horizontal="center"/>
    </xf>
    <xf numFmtId="0" fontId="25" fillId="0" borderId="2" xfId="0" applyFont="1" applyBorder="1" applyAlignment="1">
      <alignment horizontal="center"/>
    </xf>
    <xf numFmtId="0" fontId="20" fillId="0" borderId="0" xfId="0" applyFont="1" applyBorder="1" applyAlignment="1">
      <alignment horizontal="right" indent="1"/>
    </xf>
    <xf numFmtId="0" fontId="0" fillId="0" borderId="0" xfId="0" applyAlignment="1">
      <alignment horizontal="center"/>
    </xf>
    <xf numFmtId="0" fontId="7" fillId="6" borderId="22" xfId="0" applyFont="1" applyFill="1" applyBorder="1" applyAlignment="1">
      <alignment horizontal="center" wrapText="1" readingOrder="2"/>
    </xf>
    <xf numFmtId="0" fontId="20" fillId="0" borderId="2" xfId="0" applyFont="1" applyBorder="1" applyAlignment="1">
      <alignment horizontal="center" wrapText="1"/>
    </xf>
    <xf numFmtId="0" fontId="4" fillId="0" borderId="12" xfId="0" applyFont="1" applyFill="1" applyBorder="1" applyAlignment="1">
      <alignment horizontal="center"/>
    </xf>
    <xf numFmtId="0" fontId="4" fillId="0" borderId="2" xfId="0" applyFont="1" applyFill="1" applyBorder="1" applyAlignment="1">
      <alignment horizontal="center"/>
    </xf>
    <xf numFmtId="1" fontId="4" fillId="0" borderId="2" xfId="0" applyNumberFormat="1" applyFont="1" applyFill="1" applyBorder="1" applyAlignment="1">
      <alignment horizontal="center" wrapText="1"/>
    </xf>
    <xf numFmtId="14" fontId="20" fillId="0" borderId="16" xfId="0" applyNumberFormat="1" applyFont="1" applyFill="1" applyBorder="1" applyAlignment="1">
      <alignment horizontal="center" wrapText="1"/>
    </xf>
    <xf numFmtId="14" fontId="4" fillId="0" borderId="2" xfId="0" applyNumberFormat="1" applyFont="1" applyFill="1" applyBorder="1" applyAlignment="1">
      <alignment horizontal="center"/>
    </xf>
    <xf numFmtId="14" fontId="20" fillId="0" borderId="2" xfId="0" applyNumberFormat="1" applyFont="1" applyFill="1" applyBorder="1" applyAlignment="1">
      <alignment horizontal="center"/>
    </xf>
    <xf numFmtId="0" fontId="25" fillId="0" borderId="12" xfId="0" applyFont="1" applyFill="1" applyBorder="1" applyAlignment="1">
      <alignment horizontal="center"/>
    </xf>
    <xf numFmtId="0" fontId="0" fillId="0" borderId="0" xfId="0" applyAlignment="1">
      <alignment horizontal="right"/>
    </xf>
    <xf numFmtId="0" fontId="4" fillId="0" borderId="12" xfId="0" applyFont="1" applyFill="1" applyBorder="1" applyAlignment="1">
      <alignment horizontal="center" wrapText="1"/>
    </xf>
    <xf numFmtId="1" fontId="4" fillId="0" borderId="12" xfId="0" applyNumberFormat="1" applyFont="1" applyFill="1" applyBorder="1" applyAlignment="1">
      <alignment horizontal="center" wrapText="1"/>
    </xf>
    <xf numFmtId="1" fontId="7" fillId="0" borderId="8" xfId="0" applyNumberFormat="1" applyFont="1" applyFill="1" applyBorder="1" applyAlignment="1">
      <alignment horizontal="center" vertical="center" wrapText="1"/>
    </xf>
    <xf numFmtId="0" fontId="24" fillId="0" borderId="0" xfId="0" applyFont="1" applyFill="1" applyAlignment="1"/>
    <xf numFmtId="0" fontId="2" fillId="0" borderId="0" xfId="0" applyFont="1" applyBorder="1" applyAlignment="1">
      <alignment wrapText="1"/>
    </xf>
    <xf numFmtId="0" fontId="0" fillId="0" borderId="0" xfId="0" applyFill="1" applyBorder="1" applyAlignment="1">
      <alignment wrapText="1"/>
    </xf>
    <xf numFmtId="0" fontId="4" fillId="0" borderId="1" xfId="0" applyFont="1" applyBorder="1" applyAlignment="1" applyProtection="1">
      <alignment horizontal="center"/>
      <protection locked="0"/>
    </xf>
    <xf numFmtId="0" fontId="0" fillId="0" borderId="0" xfId="0" applyAlignment="1" applyProtection="1">
      <protection locked="0"/>
    </xf>
    <xf numFmtId="0" fontId="4" fillId="0" borderId="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6" fillId="0" borderId="0" xfId="0" applyFont="1" applyFill="1" applyAlignment="1" applyProtection="1">
      <alignment horizontal="center"/>
      <protection locked="0"/>
    </xf>
    <xf numFmtId="0" fontId="0" fillId="0" borderId="0" xfId="0" applyProtection="1">
      <protection locked="0"/>
    </xf>
    <xf numFmtId="0" fontId="7" fillId="0" borderId="0" xfId="0" applyFont="1" applyAlignment="1" applyProtection="1">
      <alignment horizontal="center"/>
      <protection locked="0"/>
    </xf>
    <xf numFmtId="0" fontId="7" fillId="0" borderId="0" xfId="0" applyFont="1" applyFill="1" applyAlignment="1" applyProtection="1">
      <alignment horizontal="center"/>
      <protection locked="0"/>
    </xf>
    <xf numFmtId="0" fontId="1" fillId="0" borderId="0" xfId="0" applyFont="1" applyAlignment="1" applyProtection="1">
      <alignment vertical="center"/>
      <protection locked="0"/>
    </xf>
    <xf numFmtId="0" fontId="0" fillId="0"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left"/>
      <protection locked="0"/>
    </xf>
    <xf numFmtId="0" fontId="1" fillId="3" borderId="0" xfId="0" applyFont="1" applyFill="1" applyBorder="1" applyAlignment="1" applyProtection="1">
      <protection locked="0"/>
    </xf>
    <xf numFmtId="0" fontId="1" fillId="3" borderId="0" xfId="0" applyFont="1" applyFill="1" applyBorder="1" applyAlignment="1" applyProtection="1">
      <alignment horizontal="right"/>
      <protection locked="0"/>
    </xf>
    <xf numFmtId="0" fontId="1" fillId="0" borderId="0" xfId="0" applyFont="1" applyFill="1" applyBorder="1" applyAlignment="1" applyProtection="1">
      <alignment horizontal="center"/>
      <protection locked="0"/>
    </xf>
    <xf numFmtId="0" fontId="4" fillId="0" borderId="0" xfId="0" applyFont="1" applyProtection="1">
      <protection locked="0"/>
    </xf>
    <xf numFmtId="0" fontId="1" fillId="3" borderId="3"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0" fillId="0" borderId="0" xfId="0" applyFill="1" applyProtection="1">
      <protection locked="0"/>
    </xf>
    <xf numFmtId="0" fontId="1" fillId="0" borderId="0" xfId="0" applyFont="1" applyAlignment="1" applyProtection="1">
      <alignment vertical="center" wrapText="1"/>
      <protection locked="0"/>
    </xf>
    <xf numFmtId="0" fontId="1" fillId="0" borderId="4" xfId="0" applyFont="1" applyBorder="1" applyAlignment="1" applyProtection="1">
      <alignment horizontal="left" vertical="center"/>
      <protection locked="0"/>
    </xf>
    <xf numFmtId="0" fontId="0" fillId="0" borderId="0" xfId="0" applyFont="1" applyFill="1" applyBorder="1" applyAlignment="1" applyProtection="1">
      <alignment horizontal="left" vertical="top" wrapText="1"/>
      <protection locked="0"/>
    </xf>
    <xf numFmtId="0" fontId="5" fillId="0" borderId="0" xfId="0" applyFont="1" applyProtection="1">
      <protection locked="0"/>
    </xf>
    <xf numFmtId="0" fontId="0" fillId="0" borderId="0" xfId="0" applyBorder="1" applyProtection="1">
      <protection locked="0"/>
    </xf>
    <xf numFmtId="0" fontId="0" fillId="0" borderId="0" xfId="0" applyFill="1" applyAlignment="1" applyProtection="1">
      <protection locked="0"/>
    </xf>
    <xf numFmtId="0" fontId="1" fillId="0" borderId="0" xfId="0" applyFont="1" applyBorder="1" applyAlignment="1" applyProtection="1">
      <protection locked="0"/>
    </xf>
    <xf numFmtId="0" fontId="4" fillId="0" borderId="3" xfId="0" applyFont="1" applyBorder="1" applyProtection="1">
      <protection locked="0"/>
    </xf>
    <xf numFmtId="0" fontId="2" fillId="0" borderId="0" xfId="0" applyFont="1" applyBorder="1" applyAlignment="1" applyProtection="1">
      <alignment horizontal="right"/>
      <protection locked="0"/>
    </xf>
    <xf numFmtId="0" fontId="0" fillId="0" borderId="0" xfId="0"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9" fillId="0" borderId="0" xfId="0" applyFont="1" applyFill="1" applyAlignment="1" applyProtection="1">
      <alignment horizontal="center"/>
      <protection locked="0"/>
    </xf>
    <xf numFmtId="0" fontId="0" fillId="0" borderId="0" xfId="0" applyFont="1" applyFill="1" applyAlignment="1" applyProtection="1">
      <alignment horizontal="right"/>
      <protection locked="0"/>
    </xf>
    <xf numFmtId="0" fontId="2" fillId="0" borderId="0" xfId="0" applyFont="1" applyAlignment="1" applyProtection="1">
      <alignment horizontal="right"/>
      <protection locked="0"/>
    </xf>
    <xf numFmtId="0" fontId="0" fillId="0" borderId="0" xfId="0" applyFill="1" applyBorder="1" applyAlignment="1" applyProtection="1">
      <alignment horizontal="center"/>
      <protection locked="0"/>
    </xf>
    <xf numFmtId="0" fontId="0" fillId="0" borderId="0" xfId="0" applyAlignment="1" applyProtection="1">
      <alignment horizontal="left"/>
      <protection locked="0"/>
    </xf>
    <xf numFmtId="0" fontId="0" fillId="0" borderId="0" xfId="0" applyAlignment="1" applyProtection="1">
      <alignment horizontal="left" wrapText="1"/>
      <protection locked="0"/>
    </xf>
    <xf numFmtId="14" fontId="0" fillId="0" borderId="0" xfId="0" applyNumberFormat="1" applyFont="1" applyFill="1" applyBorder="1" applyAlignment="1" applyProtection="1">
      <alignment horizontal="center"/>
      <protection locked="0"/>
    </xf>
    <xf numFmtId="0" fontId="2" fillId="0" borderId="0" xfId="0" applyFont="1" applyFill="1" applyBorder="1" applyAlignment="1" applyProtection="1">
      <alignment horizontal="right"/>
      <protection locked="0"/>
    </xf>
    <xf numFmtId="164" fontId="0" fillId="0" borderId="0" xfId="0" applyNumberFormat="1" applyFill="1" applyBorder="1" applyAlignment="1" applyProtection="1">
      <alignment horizontal="center"/>
      <protection locked="0"/>
    </xf>
    <xf numFmtId="0" fontId="0" fillId="0" borderId="0" xfId="0" applyFill="1" applyBorder="1" applyProtection="1">
      <protection locked="0"/>
    </xf>
    <xf numFmtId="0" fontId="0" fillId="0" borderId="0" xfId="0" applyAlignment="1" applyProtection="1">
      <alignment horizontal="right"/>
      <protection locked="0"/>
    </xf>
    <xf numFmtId="0" fontId="0" fillId="0" borderId="0" xfId="0" applyFill="1" applyBorder="1" applyAlignment="1" applyProtection="1">
      <alignment horizontal="left"/>
      <protection locked="0"/>
    </xf>
    <xf numFmtId="0" fontId="2" fillId="0" borderId="0" xfId="0" applyFont="1" applyFill="1" applyProtection="1">
      <protection locked="0"/>
    </xf>
    <xf numFmtId="0" fontId="2" fillId="0" borderId="0" xfId="0" applyFont="1" applyProtection="1">
      <protection locked="0"/>
    </xf>
    <xf numFmtId="0" fontId="0" fillId="0" borderId="0" xfId="0" applyFont="1" applyFill="1" applyBorder="1" applyAlignment="1" applyProtection="1">
      <protection locked="0"/>
    </xf>
    <xf numFmtId="0" fontId="2" fillId="0" borderId="0" xfId="0" applyFont="1" applyBorder="1" applyProtection="1">
      <protection locked="0"/>
    </xf>
    <xf numFmtId="14" fontId="0" fillId="0" borderId="0" xfId="0" applyNumberFormat="1" applyFill="1" applyBorder="1" applyAlignment="1" applyProtection="1">
      <protection locked="0"/>
    </xf>
    <xf numFmtId="0" fontId="2" fillId="0" borderId="3" xfId="0" applyFont="1" applyBorder="1" applyProtection="1">
      <protection locked="0"/>
    </xf>
    <xf numFmtId="14" fontId="0" fillId="0" borderId="3" xfId="0" applyNumberFormat="1" applyFill="1" applyBorder="1" applyAlignment="1" applyProtection="1">
      <protection locked="0"/>
    </xf>
    <xf numFmtId="0" fontId="2" fillId="0" borderId="0" xfId="0" applyFont="1" applyFill="1" applyBorder="1" applyProtection="1">
      <protection locked="0"/>
    </xf>
    <xf numFmtId="0" fontId="0" fillId="0" borderId="0" xfId="0" applyFill="1" applyBorder="1" applyAlignment="1" applyProtection="1">
      <protection locked="0"/>
    </xf>
    <xf numFmtId="0" fontId="1" fillId="0" borderId="0" xfId="0" applyFont="1" applyProtection="1">
      <protection locked="0"/>
    </xf>
    <xf numFmtId="0" fontId="0" fillId="0" borderId="0" xfId="0" applyAlignment="1" applyProtection="1">
      <alignment vertical="top" wrapText="1"/>
      <protection locked="0"/>
    </xf>
    <xf numFmtId="0" fontId="1" fillId="0" borderId="0" xfId="0" applyFont="1" applyFill="1" applyAlignment="1" applyProtection="1">
      <alignment horizontal="right" vertical="top" wrapText="1"/>
      <protection locked="0"/>
    </xf>
    <xf numFmtId="0" fontId="0" fillId="0" borderId="0" xfId="0" applyFill="1" applyAlignment="1" applyProtection="1">
      <alignment vertical="top" wrapText="1"/>
      <protection locked="0"/>
    </xf>
    <xf numFmtId="0" fontId="0" fillId="0" borderId="0" xfId="0" applyFill="1" applyBorder="1" applyAlignment="1" applyProtection="1">
      <alignment vertical="top" wrapText="1"/>
      <protection locked="0"/>
    </xf>
    <xf numFmtId="0" fontId="2" fillId="0" borderId="0" xfId="0" applyFont="1" applyFill="1" applyBorder="1" applyAlignment="1" applyProtection="1">
      <alignment wrapText="1"/>
      <protection locked="0"/>
    </xf>
    <xf numFmtId="0" fontId="5" fillId="0" borderId="0" xfId="0" applyFont="1" applyFill="1" applyProtection="1">
      <protection locked="0"/>
    </xf>
    <xf numFmtId="0" fontId="12" fillId="0" borderId="0" xfId="0" applyFont="1" applyProtection="1">
      <protection locked="0"/>
    </xf>
    <xf numFmtId="0" fontId="21" fillId="0" borderId="0" xfId="0" applyFont="1" applyFill="1" applyBorder="1" applyAlignment="1" applyProtection="1">
      <alignment horizontal="left"/>
      <protection locked="0"/>
    </xf>
    <xf numFmtId="0" fontId="20"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protection locked="0"/>
    </xf>
    <xf numFmtId="0" fontId="12" fillId="0" borderId="0" xfId="0" applyFont="1" applyFill="1" applyProtection="1">
      <protection locked="0"/>
    </xf>
    <xf numFmtId="0" fontId="1" fillId="4" borderId="0" xfId="0" applyFont="1" applyFill="1" applyProtection="1">
      <protection locked="0"/>
    </xf>
    <xf numFmtId="0" fontId="0" fillId="4" borderId="0" xfId="0" applyFill="1" applyProtection="1">
      <protection locked="0"/>
    </xf>
    <xf numFmtId="0" fontId="0" fillId="0" borderId="0" xfId="0" applyFill="1" applyAlignment="1" applyProtection="1">
      <alignment horizontal="left" vertical="center" wrapText="1"/>
      <protection locked="0"/>
    </xf>
    <xf numFmtId="0" fontId="0" fillId="0" borderId="0" xfId="0" applyAlignment="1" applyProtection="1">
      <alignment horizontal="left" vertical="center" wrapText="1"/>
      <protection locked="0"/>
    </xf>
    <xf numFmtId="0" fontId="2" fillId="0" borderId="0" xfId="0" applyFont="1" applyAlignment="1" applyProtection="1">
      <alignment vertical="top" wrapText="1"/>
      <protection locked="0"/>
    </xf>
    <xf numFmtId="0" fontId="2" fillId="0" borderId="0" xfId="0" applyFont="1" applyFill="1" applyAlignment="1" applyProtection="1">
      <alignment horizontal="center" vertical="top" wrapText="1"/>
      <protection locked="0"/>
    </xf>
    <xf numFmtId="0" fontId="15" fillId="0" borderId="0" xfId="0" applyFont="1" applyBorder="1" applyAlignment="1" applyProtection="1">
      <protection locked="0"/>
    </xf>
    <xf numFmtId="0" fontId="21" fillId="0" borderId="0" xfId="0" applyFont="1" applyFill="1" applyBorder="1" applyAlignment="1" applyProtection="1">
      <alignment horizontal="left" wrapText="1"/>
      <protection locked="0"/>
    </xf>
    <xf numFmtId="0" fontId="0" fillId="0" borderId="0" xfId="0" applyFont="1" applyBorder="1" applyAlignment="1" applyProtection="1">
      <alignment horizontal="left"/>
      <protection locked="0"/>
    </xf>
    <xf numFmtId="0" fontId="15" fillId="0" borderId="0" xfId="0" applyFont="1" applyBorder="1" applyAlignment="1" applyProtection="1">
      <alignment horizontal="left"/>
      <protection locked="0"/>
    </xf>
    <xf numFmtId="0" fontId="15" fillId="0" borderId="0" xfId="0" applyFont="1" applyFill="1" applyBorder="1" applyAlignment="1" applyProtection="1">
      <alignment horizontal="left" wrapText="1"/>
      <protection locked="0"/>
    </xf>
    <xf numFmtId="0" fontId="1" fillId="0" borderId="0" xfId="0" applyFont="1" applyBorder="1" applyAlignment="1" applyProtection="1">
      <alignment horizontal="center"/>
      <protection locked="0"/>
    </xf>
    <xf numFmtId="0" fontId="22" fillId="0" borderId="0" xfId="0" applyFont="1" applyBorder="1" applyAlignment="1" applyProtection="1">
      <protection locked="0"/>
    </xf>
    <xf numFmtId="0" fontId="22" fillId="0" borderId="0" xfId="0" applyFont="1" applyBorder="1" applyAlignment="1" applyProtection="1">
      <alignment horizontal="center"/>
      <protection locked="0"/>
    </xf>
    <xf numFmtId="0" fontId="22" fillId="0" borderId="0" xfId="0" applyFont="1" applyFill="1" applyBorder="1" applyAlignment="1" applyProtection="1">
      <alignment horizontal="right"/>
      <protection locked="0"/>
    </xf>
    <xf numFmtId="0" fontId="13" fillId="0" borderId="0" xfId="0" applyFont="1" applyFill="1" applyBorder="1" applyAlignment="1" applyProtection="1">
      <alignment horizontal="left"/>
      <protection locked="0"/>
    </xf>
    <xf numFmtId="0" fontId="22" fillId="0" borderId="0" xfId="0" applyFont="1" applyFill="1" applyBorder="1" applyAlignment="1" applyProtection="1">
      <alignment horizontal="center"/>
      <protection locked="0"/>
    </xf>
    <xf numFmtId="0" fontId="1" fillId="0" borderId="0" xfId="0" applyFont="1" applyFill="1" applyBorder="1" applyAlignment="1" applyProtection="1">
      <alignment horizontal="left"/>
      <protection locked="0"/>
    </xf>
    <xf numFmtId="0" fontId="4" fillId="0" borderId="0" xfId="0" applyFont="1" applyBorder="1" applyAlignment="1" applyProtection="1">
      <alignment horizontal="left"/>
      <protection locked="0"/>
    </xf>
    <xf numFmtId="0" fontId="15" fillId="0" borderId="0" xfId="0" applyFont="1" applyFill="1" applyBorder="1" applyAlignment="1" applyProtection="1">
      <protection locked="0"/>
    </xf>
    <xf numFmtId="0" fontId="1" fillId="4" borderId="0" xfId="0" applyFont="1" applyFill="1" applyAlignment="1" applyProtection="1">
      <protection locked="0"/>
    </xf>
    <xf numFmtId="0" fontId="5" fillId="4" borderId="0" xfId="0" applyFont="1" applyFill="1" applyProtection="1">
      <protection locked="0"/>
    </xf>
    <xf numFmtId="0" fontId="2" fillId="0" borderId="0" xfId="0" applyFont="1" applyFill="1" applyBorder="1" applyAlignment="1" applyProtection="1">
      <alignment horizontal="left"/>
      <protection locked="0"/>
    </xf>
    <xf numFmtId="0" fontId="1" fillId="0" borderId="0" xfId="0" applyFont="1" applyFill="1" applyAlignment="1" applyProtection="1">
      <alignment horizontal="left"/>
      <protection locked="0"/>
    </xf>
    <xf numFmtId="0" fontId="22" fillId="0" borderId="0" xfId="0" applyFont="1" applyFill="1" applyBorder="1" applyAlignment="1" applyProtection="1">
      <alignment horizontal="left" wrapText="1"/>
      <protection locked="0"/>
    </xf>
    <xf numFmtId="0" fontId="16" fillId="4" borderId="0" xfId="0" applyFont="1" applyFill="1" applyProtection="1">
      <protection locked="0"/>
    </xf>
    <xf numFmtId="0" fontId="8" fillId="0" borderId="0" xfId="0" applyFont="1" applyFill="1" applyBorder="1" applyAlignment="1" applyProtection="1">
      <alignment horizontal="center"/>
      <protection locked="0"/>
    </xf>
    <xf numFmtId="0" fontId="2" fillId="0" borderId="0" xfId="0" applyFont="1" applyFill="1" applyBorder="1" applyAlignment="1" applyProtection="1">
      <alignment vertical="top" wrapText="1"/>
      <protection locked="0"/>
    </xf>
    <xf numFmtId="0" fontId="21" fillId="0" borderId="0" xfId="0" applyFont="1" applyFill="1" applyBorder="1" applyAlignment="1" applyProtection="1">
      <alignment horizontal="left" vertical="top" wrapText="1"/>
      <protection locked="0"/>
    </xf>
    <xf numFmtId="0" fontId="12" fillId="0" borderId="0" xfId="0" applyFont="1" applyBorder="1" applyProtection="1">
      <protection locked="0"/>
    </xf>
    <xf numFmtId="0" fontId="0" fillId="0" borderId="0" xfId="0" applyAlignment="1" applyProtection="1">
      <alignment wrapText="1"/>
      <protection locked="0"/>
    </xf>
    <xf numFmtId="0" fontId="21" fillId="0" borderId="0" xfId="0" applyFont="1" applyFill="1" applyBorder="1" applyAlignment="1" applyProtection="1">
      <alignment horizontal="center"/>
      <protection locked="0"/>
    </xf>
    <xf numFmtId="0" fontId="0" fillId="0" borderId="0" xfId="0" applyAlignment="1" applyProtection="1">
      <alignment horizontal="center" wrapText="1"/>
      <protection locked="0"/>
    </xf>
    <xf numFmtId="0" fontId="21" fillId="0" borderId="0" xfId="0" applyFont="1" applyProtection="1">
      <protection locked="0"/>
    </xf>
    <xf numFmtId="0" fontId="21" fillId="0" borderId="0" xfId="0" applyFont="1" applyBorder="1" applyAlignment="1" applyProtection="1">
      <protection locked="0"/>
    </xf>
    <xf numFmtId="0" fontId="8" fillId="0" borderId="0" xfId="0" applyFont="1" applyFill="1" applyAlignment="1" applyProtection="1">
      <alignment horizontal="center"/>
      <protection locked="0"/>
    </xf>
    <xf numFmtId="0" fontId="0" fillId="0" borderId="0" xfId="0" applyFill="1" applyBorder="1" applyAlignment="1" applyProtection="1">
      <alignment horizontal="left" wrapText="1"/>
      <protection locked="0"/>
    </xf>
    <xf numFmtId="0" fontId="12" fillId="0" borderId="0" xfId="0" applyFont="1" applyAlignment="1" applyProtection="1">
      <alignment horizontal="left" wrapText="1"/>
      <protection locked="0"/>
    </xf>
    <xf numFmtId="0" fontId="0" fillId="0" borderId="0" xfId="0" applyFill="1" applyAlignment="1" applyProtection="1">
      <alignment wrapText="1"/>
      <protection locked="0"/>
    </xf>
    <xf numFmtId="0" fontId="2" fillId="0" borderId="0" xfId="0" applyFont="1" applyFill="1" applyBorder="1" applyAlignment="1" applyProtection="1">
      <alignment horizontal="center" vertical="top" wrapText="1"/>
      <protection locked="0"/>
    </xf>
    <xf numFmtId="0" fontId="4" fillId="0" borderId="0" xfId="0" applyFont="1" applyAlignment="1" applyProtection="1">
      <alignment horizontal="left" wrapText="1"/>
      <protection locked="0"/>
    </xf>
    <xf numFmtId="0" fontId="0" fillId="0" borderId="0" xfId="0" applyFill="1" applyBorder="1" applyAlignment="1" applyProtection="1">
      <alignment horizontal="center" wrapText="1"/>
      <protection locked="0"/>
    </xf>
    <xf numFmtId="0" fontId="1" fillId="0" borderId="0" xfId="0" applyFont="1" applyFill="1" applyProtection="1">
      <protection locked="0"/>
    </xf>
    <xf numFmtId="0" fontId="16" fillId="4" borderId="0" xfId="0" applyFont="1" applyFill="1" applyBorder="1" applyAlignment="1" applyProtection="1">
      <alignment horizontal="left"/>
      <protection locked="0"/>
    </xf>
    <xf numFmtId="0" fontId="0" fillId="4" borderId="0" xfId="0" applyFill="1" applyAlignment="1" applyProtection="1">
      <alignment horizontal="left" wrapText="1"/>
      <protection locked="0"/>
    </xf>
    <xf numFmtId="0" fontId="0" fillId="4" borderId="0" xfId="0" applyFill="1" applyBorder="1" applyAlignment="1" applyProtection="1">
      <alignment horizontal="center" wrapText="1"/>
      <protection locked="0"/>
    </xf>
    <xf numFmtId="0" fontId="0" fillId="0" borderId="0" xfId="0" applyFill="1" applyAlignment="1" applyProtection="1">
      <alignment horizontal="left" wrapText="1"/>
      <protection locked="0"/>
    </xf>
    <xf numFmtId="0" fontId="0" fillId="0" borderId="0" xfId="0" applyFill="1" applyAlignment="1" applyProtection="1">
      <alignment horizontal="left"/>
      <protection locked="0"/>
    </xf>
    <xf numFmtId="0" fontId="0" fillId="0" borderId="0" xfId="0" applyAlignment="1" applyProtection="1">
      <alignment vertical="top"/>
      <protection locked="0"/>
    </xf>
    <xf numFmtId="0" fontId="26" fillId="0" borderId="0" xfId="0" applyFont="1" applyAlignment="1" applyProtection="1">
      <alignment horizontal="left" wrapText="1"/>
      <protection locked="0"/>
    </xf>
    <xf numFmtId="0" fontId="21" fillId="0" borderId="0" xfId="0" applyFont="1" applyBorder="1" applyAlignment="1" applyProtection="1">
      <alignment horizontal="left" wrapText="1"/>
      <protection locked="0"/>
    </xf>
    <xf numFmtId="0" fontId="21" fillId="0" borderId="0" xfId="0" applyFont="1" applyBorder="1" applyAlignment="1" applyProtection="1">
      <alignment horizontal="left"/>
      <protection locked="0"/>
    </xf>
    <xf numFmtId="0" fontId="1" fillId="0" borderId="0" xfId="0" applyFont="1" applyAlignment="1" applyProtection="1">
      <alignment horizontal="right"/>
    </xf>
    <xf numFmtId="0" fontId="16" fillId="0" borderId="0" xfId="0" applyFont="1" applyAlignment="1" applyProtection="1">
      <alignment horizontal="right"/>
    </xf>
    <xf numFmtId="0" fontId="1" fillId="0" borderId="0" xfId="0" applyFont="1" applyAlignment="1" applyProtection="1">
      <alignment horizontal="right" vertical="center" wrapText="1"/>
    </xf>
    <xf numFmtId="0" fontId="1" fillId="0" borderId="0" xfId="0" applyFont="1" applyAlignment="1" applyProtection="1">
      <alignment vertical="center"/>
    </xf>
    <xf numFmtId="0" fontId="7" fillId="6" borderId="2" xfId="0" applyFont="1" applyFill="1" applyBorder="1" applyAlignment="1">
      <alignment horizontal="center" wrapText="1" readingOrder="2"/>
    </xf>
    <xf numFmtId="14" fontId="20" fillId="0" borderId="2" xfId="0" applyNumberFormat="1" applyFont="1" applyBorder="1" applyAlignment="1">
      <alignment horizontal="center" wrapText="1"/>
    </xf>
    <xf numFmtId="49" fontId="7" fillId="6" borderId="2" xfId="0" applyNumberFormat="1" applyFont="1" applyFill="1" applyBorder="1" applyAlignment="1">
      <alignment horizontal="center" wrapText="1"/>
    </xf>
    <xf numFmtId="1" fontId="4" fillId="0" borderId="0" xfId="0" applyNumberFormat="1" applyFont="1" applyFill="1" applyBorder="1" applyAlignment="1">
      <alignment horizontal="center" wrapText="1"/>
    </xf>
    <xf numFmtId="0" fontId="19" fillId="2" borderId="1" xfId="0" applyFont="1" applyFill="1" applyBorder="1" applyAlignment="1">
      <alignment horizontal="right"/>
    </xf>
    <xf numFmtId="0" fontId="19" fillId="2" borderId="1" xfId="0" applyFont="1" applyFill="1" applyBorder="1" applyAlignment="1"/>
    <xf numFmtId="0" fontId="1" fillId="0" borderId="0" xfId="0" applyFont="1" applyAlignment="1" applyProtection="1">
      <alignment horizontal="center"/>
      <protection locked="0"/>
    </xf>
    <xf numFmtId="0" fontId="0" fillId="0" borderId="0" xfId="0" applyAlignment="1" applyProtection="1">
      <alignment horizontal="left" wrapText="1"/>
      <protection locked="0"/>
    </xf>
    <xf numFmtId="0" fontId="0" fillId="0" borderId="0" xfId="0" applyFill="1" applyAlignment="1" applyProtection="1">
      <alignment horizontal="left"/>
      <protection locked="0"/>
    </xf>
    <xf numFmtId="0" fontId="0" fillId="0" borderId="0" xfId="0" applyAlignment="1" applyProtection="1">
      <alignment horizontal="left"/>
      <protection locked="0"/>
    </xf>
    <xf numFmtId="14" fontId="0" fillId="0" borderId="0" xfId="0" applyNumberFormat="1" applyFill="1" applyBorder="1" applyAlignment="1" applyProtection="1">
      <alignment horizontal="center"/>
      <protection locked="0"/>
    </xf>
    <xf numFmtId="0" fontId="0" fillId="0" borderId="0" xfId="0" applyFill="1" applyAlignment="1" applyProtection="1">
      <alignment horizontal="right"/>
      <protection locked="0"/>
    </xf>
    <xf numFmtId="0" fontId="8" fillId="0" borderId="0" xfId="0" applyFont="1" applyFill="1" applyBorder="1" applyAlignment="1" applyProtection="1">
      <alignment horizontal="center" vertical="top"/>
      <protection locked="0"/>
    </xf>
    <xf numFmtId="0" fontId="8" fillId="0" borderId="0" xfId="0" applyFont="1" applyFill="1" applyAlignment="1" applyProtection="1">
      <alignment horizontal="center" vertical="top"/>
      <protection locked="0"/>
    </xf>
    <xf numFmtId="0" fontId="0" fillId="0" borderId="0" xfId="0" applyBorder="1" applyAlignment="1" applyProtection="1">
      <alignment horizontal="center" wrapText="1"/>
      <protection locked="0"/>
    </xf>
    <xf numFmtId="0" fontId="2" fillId="0" borderId="0" xfId="0" applyFont="1" applyBorder="1" applyAlignment="1" applyProtection="1">
      <alignment horizontal="left" vertical="top" wrapText="1"/>
      <protection locked="0"/>
    </xf>
    <xf numFmtId="0" fontId="0" fillId="0" borderId="0" xfId="0" applyAlignment="1" applyProtection="1">
      <alignment horizontal="left" wrapText="1"/>
      <protection locked="0"/>
    </xf>
    <xf numFmtId="0" fontId="0" fillId="0" borderId="0" xfId="0" applyAlignment="1">
      <alignment horizontal="center"/>
    </xf>
    <xf numFmtId="0" fontId="1" fillId="0" borderId="1" xfId="0" applyFont="1" applyFill="1" applyBorder="1" applyAlignment="1">
      <alignment horizontal="center"/>
    </xf>
    <xf numFmtId="0" fontId="22" fillId="0" borderId="1" xfId="0" applyFont="1" applyBorder="1" applyAlignment="1">
      <alignment horizontal="center"/>
    </xf>
    <xf numFmtId="0" fontId="1" fillId="0" borderId="29" xfId="0" applyFont="1" applyFill="1" applyBorder="1" applyAlignment="1">
      <alignment horizontal="center"/>
    </xf>
    <xf numFmtId="0" fontId="0" fillId="5" borderId="20" xfId="0" applyFill="1" applyBorder="1"/>
    <xf numFmtId="0" fontId="0" fillId="5" borderId="27" xfId="0" applyFill="1" applyBorder="1" applyAlignment="1">
      <alignment horizontal="center"/>
    </xf>
    <xf numFmtId="0" fontId="1" fillId="5" borderId="4" xfId="0" applyFont="1" applyFill="1" applyBorder="1" applyAlignment="1">
      <alignment vertical="center" wrapText="1"/>
    </xf>
    <xf numFmtId="0" fontId="1" fillId="5" borderId="26" xfId="0" applyFont="1" applyFill="1" applyBorder="1" applyAlignment="1">
      <alignment vertical="center" wrapText="1"/>
    </xf>
    <xf numFmtId="0" fontId="0" fillId="5" borderId="26" xfId="0" applyFill="1" applyBorder="1" applyAlignment="1">
      <alignment horizontal="center" vertical="center" wrapText="1"/>
    </xf>
    <xf numFmtId="0" fontId="1" fillId="0" borderId="26" xfId="0" applyFont="1" applyBorder="1" applyAlignment="1">
      <alignment horizontal="center"/>
    </xf>
    <xf numFmtId="0" fontId="0" fillId="0" borderId="7" xfId="0" applyFont="1" applyBorder="1" applyAlignment="1">
      <alignment horizontal="center"/>
    </xf>
    <xf numFmtId="0" fontId="0" fillId="0" borderId="2" xfId="0" applyFill="1" applyBorder="1" applyAlignment="1">
      <alignment horizontal="center"/>
    </xf>
    <xf numFmtId="0" fontId="0" fillId="0" borderId="7" xfId="0" applyFont="1" applyBorder="1" applyAlignment="1">
      <alignment horizontal="center" vertical="center"/>
    </xf>
    <xf numFmtId="0" fontId="0" fillId="0" borderId="2" xfId="0" applyBorder="1" applyAlignment="1">
      <alignment horizontal="center"/>
    </xf>
    <xf numFmtId="0" fontId="1" fillId="0" borderId="0" xfId="0" applyFont="1" applyBorder="1" applyAlignment="1">
      <alignment horizontal="center"/>
    </xf>
    <xf numFmtId="0" fontId="1" fillId="5" borderId="6" xfId="0" applyFont="1" applyFill="1" applyBorder="1" applyAlignment="1">
      <alignment horizontal="center"/>
    </xf>
    <xf numFmtId="0" fontId="1" fillId="5" borderId="5" xfId="0" applyFont="1" applyFill="1" applyBorder="1" applyAlignment="1">
      <alignment horizontal="center"/>
    </xf>
    <xf numFmtId="0" fontId="1" fillId="0" borderId="28" xfId="0" applyFont="1" applyBorder="1" applyAlignment="1">
      <alignment horizontal="left" wrapText="1"/>
    </xf>
    <xf numFmtId="0" fontId="29" fillId="5" borderId="2" xfId="0" applyFont="1" applyFill="1" applyBorder="1" applyAlignment="1">
      <alignment horizontal="center" wrapText="1"/>
    </xf>
    <xf numFmtId="0" fontId="0" fillId="0" borderId="8" xfId="0" applyFont="1" applyBorder="1" applyAlignment="1">
      <alignment horizontal="center"/>
    </xf>
    <xf numFmtId="0" fontId="0" fillId="5" borderId="4" xfId="0" applyFill="1" applyBorder="1" applyAlignment="1">
      <alignment horizontal="center" vertical="center" wrapText="1"/>
    </xf>
    <xf numFmtId="0" fontId="0" fillId="0" borderId="8" xfId="0" applyBorder="1" applyAlignment="1">
      <alignment horizontal="center"/>
    </xf>
    <xf numFmtId="0" fontId="0" fillId="5" borderId="20" xfId="0" applyFill="1" applyBorder="1" applyAlignment="1">
      <alignment horizontal="center" wrapText="1"/>
    </xf>
    <xf numFmtId="0" fontId="1" fillId="5" borderId="2" xfId="0" applyFont="1" applyFill="1" applyBorder="1" applyAlignment="1">
      <alignment horizontal="center"/>
    </xf>
    <xf numFmtId="0" fontId="4" fillId="0" borderId="2" xfId="0" applyFont="1" applyBorder="1" applyAlignment="1">
      <alignment horizontal="center"/>
    </xf>
    <xf numFmtId="0" fontId="20" fillId="0" borderId="0" xfId="0" applyFont="1" applyBorder="1" applyAlignment="1">
      <alignment horizontal="right" indent="1"/>
    </xf>
    <xf numFmtId="0" fontId="0" fillId="0" borderId="2" xfId="0" applyFill="1" applyBorder="1" applyAlignment="1">
      <alignment horizontal="center" vertical="center"/>
    </xf>
    <xf numFmtId="0" fontId="0" fillId="0" borderId="27" xfId="0" applyBorder="1" applyAlignment="1">
      <alignment horizontal="center"/>
    </xf>
    <xf numFmtId="0" fontId="0" fillId="0" borderId="0" xfId="0" applyAlignment="1">
      <alignment horizontal="left"/>
    </xf>
    <xf numFmtId="0" fontId="0" fillId="0" borderId="0" xfId="0" applyBorder="1" applyAlignment="1">
      <alignment horizontal="left"/>
    </xf>
    <xf numFmtId="0" fontId="13" fillId="0" borderId="0" xfId="0" applyFont="1" applyAlignment="1">
      <alignment horizontal="left"/>
    </xf>
    <xf numFmtId="0" fontId="13" fillId="0" borderId="0" xfId="0" applyFont="1"/>
    <xf numFmtId="0" fontId="19" fillId="2" borderId="1" xfId="0" applyFont="1" applyFill="1" applyBorder="1" applyAlignment="1">
      <alignment vertical="center"/>
    </xf>
    <xf numFmtId="0" fontId="19" fillId="2" borderId="1" xfId="0" applyFont="1" applyFill="1" applyBorder="1" applyAlignment="1">
      <alignment horizontal="right" vertical="center"/>
    </xf>
    <xf numFmtId="0" fontId="21" fillId="0" borderId="2" xfId="0" applyFont="1" applyFill="1" applyBorder="1" applyAlignment="1">
      <alignment horizontal="center" vertical="center"/>
    </xf>
    <xf numFmtId="0" fontId="1" fillId="6" borderId="2" xfId="0" applyNumberFormat="1" applyFont="1" applyFill="1" applyBorder="1" applyAlignment="1">
      <alignment horizontal="center"/>
    </xf>
    <xf numFmtId="0" fontId="27" fillId="0" borderId="2" xfId="0" applyFont="1" applyFill="1" applyBorder="1" applyAlignment="1">
      <alignment horizontal="center" wrapText="1"/>
    </xf>
    <xf numFmtId="0" fontId="20" fillId="0" borderId="3" xfId="0" applyFont="1" applyBorder="1" applyAlignment="1">
      <alignment horizontal="center" vertical="center" wrapText="1"/>
    </xf>
    <xf numFmtId="0" fontId="7" fillId="2" borderId="2" xfId="0" applyFont="1" applyFill="1" applyBorder="1" applyAlignment="1">
      <alignment horizontal="center" textRotation="90" wrapText="1"/>
    </xf>
    <xf numFmtId="0" fontId="28" fillId="5" borderId="2" xfId="0" applyFont="1" applyFill="1" applyBorder="1" applyAlignment="1">
      <alignment horizontal="center" wrapText="1"/>
    </xf>
    <xf numFmtId="0" fontId="0" fillId="5" borderId="26" xfId="0" applyFill="1" applyBorder="1"/>
    <xf numFmtId="0" fontId="0" fillId="5" borderId="4" xfId="0" applyFill="1" applyBorder="1"/>
    <xf numFmtId="0" fontId="28" fillId="5" borderId="8" xfId="0" applyFont="1" applyFill="1" applyBorder="1" applyAlignment="1">
      <alignment horizontal="center" wrapText="1"/>
    </xf>
    <xf numFmtId="0" fontId="0" fillId="5" borderId="26" xfId="0" applyFill="1" applyBorder="1" applyAlignment="1">
      <alignment horizontal="center" wrapText="1"/>
    </xf>
    <xf numFmtId="0" fontId="0" fillId="5" borderId="8" xfId="0" applyFill="1" applyBorder="1"/>
    <xf numFmtId="0" fontId="0" fillId="5" borderId="30" xfId="0" applyFill="1" applyBorder="1"/>
    <xf numFmtId="0" fontId="1" fillId="5" borderId="30" xfId="0" applyFont="1" applyFill="1" applyBorder="1" applyAlignment="1">
      <alignment horizont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0" fontId="0" fillId="0" borderId="7" xfId="0" applyFont="1" applyBorder="1" applyAlignment="1">
      <alignment horizontal="center" vertical="center"/>
    </xf>
    <xf numFmtId="0" fontId="0" fillId="0" borderId="2" xfId="0" applyFont="1" applyBorder="1" applyAlignment="1">
      <alignment horizontal="center" vertical="center"/>
    </xf>
    <xf numFmtId="0" fontId="0" fillId="0" borderId="2" xfId="0" applyFill="1" applyBorder="1" applyAlignment="1">
      <alignment horizontal="center" vertical="center"/>
    </xf>
    <xf numFmtId="0" fontId="0" fillId="0" borderId="8" xfId="0" applyFont="1" applyBorder="1" applyAlignment="1">
      <alignment horizontal="center" vertical="center"/>
    </xf>
    <xf numFmtId="1" fontId="0" fillId="0" borderId="2" xfId="0" applyNumberFormat="1" applyBorder="1" applyAlignment="1">
      <alignment horizontal="center" vertical="center"/>
    </xf>
    <xf numFmtId="1" fontId="7" fillId="0" borderId="19" xfId="0" applyNumberFormat="1" applyFont="1" applyFill="1" applyBorder="1" applyAlignment="1">
      <alignment horizontal="center" vertical="center" wrapText="1"/>
    </xf>
    <xf numFmtId="1" fontId="7" fillId="0" borderId="29"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xf>
    <xf numFmtId="0" fontId="31" fillId="0" borderId="1" xfId="0" applyFont="1" applyBorder="1" applyAlignment="1" applyProtection="1">
      <alignment horizontal="center" vertical="top" wrapText="1"/>
    </xf>
    <xf numFmtId="0" fontId="31" fillId="0" borderId="0" xfId="0" applyFont="1" applyAlignment="1" applyProtection="1">
      <alignment horizontal="center" vertical="top" wrapText="1"/>
      <protection locked="0"/>
    </xf>
    <xf numFmtId="0" fontId="30" fillId="0" borderId="0" xfId="0" applyFont="1" applyAlignment="1" applyProtection="1">
      <alignment horizontal="center" wrapText="1"/>
      <protection locked="0"/>
    </xf>
    <xf numFmtId="0" fontId="27" fillId="0" borderId="2" xfId="0" applyFont="1" applyBorder="1" applyAlignment="1">
      <alignment horizontal="center" wrapText="1"/>
    </xf>
    <xf numFmtId="0" fontId="4" fillId="0" borderId="1" xfId="0" applyFont="1" applyBorder="1" applyAlignment="1" applyProtection="1">
      <alignment horizontal="center"/>
      <protection locked="0"/>
    </xf>
    <xf numFmtId="0" fontId="0" fillId="0" borderId="0" xfId="0" applyAlignment="1">
      <alignment horizontal="right"/>
    </xf>
    <xf numFmtId="0" fontId="30" fillId="0" borderId="0" xfId="0" applyFont="1" applyAlignment="1" applyProtection="1">
      <alignment wrapText="1"/>
      <protection locked="0"/>
    </xf>
    <xf numFmtId="0" fontId="30" fillId="0" borderId="0" xfId="0" applyFont="1" applyFill="1" applyAlignment="1" applyProtection="1">
      <alignment wrapText="1"/>
      <protection locked="0"/>
    </xf>
    <xf numFmtId="0" fontId="31" fillId="0" borderId="0" xfId="0" applyFont="1" applyAlignment="1" applyProtection="1">
      <alignment horizontal="center" wrapText="1"/>
      <protection locked="0"/>
    </xf>
    <xf numFmtId="0" fontId="4" fillId="0" borderId="3" xfId="0" applyFont="1" applyBorder="1" applyAlignment="1" applyProtection="1">
      <alignment horizontal="center"/>
      <protection locked="0"/>
    </xf>
    <xf numFmtId="0" fontId="4" fillId="0" borderId="1" xfId="0" applyFont="1" applyBorder="1" applyAlignment="1" applyProtection="1">
      <alignment horizontal="center"/>
      <protection locked="0"/>
    </xf>
    <xf numFmtId="0" fontId="1" fillId="0" borderId="0" xfId="0" applyFont="1" applyAlignment="1">
      <alignment horizontal="center" vertical="center"/>
    </xf>
    <xf numFmtId="0" fontId="0" fillId="0" borderId="0" xfId="0" applyAlignment="1">
      <alignment horizontal="left"/>
    </xf>
    <xf numFmtId="0" fontId="1" fillId="0" borderId="0" xfId="0" applyFont="1" applyBorder="1" applyAlignment="1">
      <alignment horizontal="center" vertical="center"/>
    </xf>
    <xf numFmtId="0" fontId="0" fillId="0" borderId="0" xfId="0" applyFill="1" applyBorder="1" applyAlignment="1">
      <alignment horizontal="left" vertical="top" wrapText="1"/>
    </xf>
    <xf numFmtId="0" fontId="1" fillId="0" borderId="0" xfId="0" applyFont="1" applyAlignment="1">
      <alignment horizontal="center"/>
    </xf>
    <xf numFmtId="0" fontId="0" fillId="0" borderId="1" xfId="0" applyFill="1" applyBorder="1" applyAlignment="1" applyProtection="1">
      <alignment horizontal="center"/>
      <protection locked="0"/>
    </xf>
    <xf numFmtId="0" fontId="0" fillId="0" borderId="0" xfId="0" applyBorder="1" applyAlignment="1"/>
    <xf numFmtId="0" fontId="27" fillId="0" borderId="7" xfId="0" applyFont="1" applyFill="1" applyBorder="1" applyAlignment="1">
      <alignment horizontal="center" vertical="center" wrapText="1"/>
    </xf>
    <xf numFmtId="0" fontId="0" fillId="0" borderId="0" xfId="0" applyAlignment="1">
      <alignment horizontal="center"/>
    </xf>
    <xf numFmtId="0" fontId="0" fillId="0" borderId="1" xfId="0" applyBorder="1" applyAlignment="1">
      <alignment horizontal="center"/>
    </xf>
    <xf numFmtId="0" fontId="1" fillId="0" borderId="0" xfId="0" applyFont="1" applyAlignment="1">
      <alignment horizontal="center" vertical="center"/>
    </xf>
    <xf numFmtId="0" fontId="0" fillId="0" borderId="0" xfId="0" applyAlignment="1">
      <alignment horizontal="right"/>
    </xf>
    <xf numFmtId="0" fontId="0" fillId="0" borderId="0" xfId="0" applyAlignment="1">
      <alignment horizontal="left"/>
    </xf>
    <xf numFmtId="0" fontId="1" fillId="0" borderId="0" xfId="0" applyFont="1" applyAlignment="1">
      <alignment horizontal="center"/>
    </xf>
    <xf numFmtId="0" fontId="4" fillId="0" borderId="1" xfId="0" applyFont="1" applyBorder="1" applyProtection="1">
      <protection locked="0"/>
    </xf>
    <xf numFmtId="0" fontId="0" fillId="0" borderId="3" xfId="0" applyBorder="1" applyAlignment="1">
      <alignment horizontal="left"/>
    </xf>
    <xf numFmtId="0" fontId="4" fillId="0" borderId="2" xfId="0" applyFont="1" applyBorder="1" applyAlignment="1">
      <alignment horizontal="center"/>
    </xf>
    <xf numFmtId="0" fontId="0" fillId="0" borderId="0" xfId="0" applyAlignment="1" applyProtection="1">
      <alignment horizontal="left"/>
      <protection locked="0"/>
    </xf>
    <xf numFmtId="0" fontId="26" fillId="0" borderId="0" xfId="0" applyFont="1" applyAlignment="1" applyProtection="1">
      <alignment horizontal="left" wrapText="1"/>
      <protection locked="0"/>
    </xf>
    <xf numFmtId="0" fontId="21" fillId="0" borderId="5" xfId="0" applyFont="1" applyBorder="1" applyAlignment="1" applyProtection="1">
      <alignment horizontal="left" wrapText="1"/>
      <protection locked="0"/>
    </xf>
    <xf numFmtId="0" fontId="0" fillId="0" borderId="0" xfId="0" applyAlignment="1" applyProtection="1">
      <alignment horizontal="left" wrapText="1"/>
      <protection locked="0"/>
    </xf>
    <xf numFmtId="0" fontId="21" fillId="0" borderId="5" xfId="0" applyFont="1" applyBorder="1" applyAlignment="1" applyProtection="1">
      <alignment horizontal="left"/>
      <protection locked="0"/>
    </xf>
    <xf numFmtId="0" fontId="26" fillId="0" borderId="0" xfId="0" applyFont="1" applyFill="1" applyAlignment="1" applyProtection="1">
      <alignment horizontal="left" wrapText="1"/>
      <protection locked="0"/>
    </xf>
    <xf numFmtId="0" fontId="21" fillId="0" borderId="1" xfId="0" applyFont="1" applyFill="1" applyBorder="1" applyAlignment="1" applyProtection="1">
      <alignment horizontal="left" wrapText="1"/>
      <protection locked="0"/>
    </xf>
    <xf numFmtId="0" fontId="2" fillId="0" borderId="0" xfId="0" applyFont="1" applyAlignment="1" applyProtection="1">
      <alignment horizontal="center" vertical="top" wrapText="1"/>
      <protection locked="0"/>
    </xf>
    <xf numFmtId="0" fontId="26" fillId="0" borderId="0" xfId="0" applyFont="1" applyAlignment="1" applyProtection="1">
      <alignment horizontal="left"/>
      <protection locked="0"/>
    </xf>
    <xf numFmtId="0" fontId="21" fillId="0" borderId="1" xfId="0" applyFont="1" applyBorder="1" applyAlignment="1" applyProtection="1">
      <alignment horizontal="left"/>
      <protection locked="0"/>
    </xf>
    <xf numFmtId="0" fontId="12" fillId="0" borderId="0" xfId="0" applyFont="1" applyAlignment="1" applyProtection="1">
      <alignment horizontal="left" wrapText="1"/>
      <protection locked="0"/>
    </xf>
    <xf numFmtId="0" fontId="0" fillId="0" borderId="1" xfId="0" applyBorder="1" applyAlignment="1" applyProtection="1">
      <alignment horizontal="left" wrapText="1"/>
      <protection locked="0"/>
    </xf>
    <xf numFmtId="0" fontId="4" fillId="0" borderId="3" xfId="0" applyFont="1" applyBorder="1" applyAlignment="1" applyProtection="1">
      <alignment horizontal="center"/>
      <protection locked="0"/>
    </xf>
    <xf numFmtId="0" fontId="4" fillId="0" borderId="1" xfId="0" applyFont="1" applyBorder="1" applyAlignment="1" applyProtection="1">
      <alignment horizontal="center"/>
      <protection locked="0"/>
    </xf>
    <xf numFmtId="0" fontId="2" fillId="0" borderId="0" xfId="0" applyFont="1" applyBorder="1" applyAlignment="1" applyProtection="1">
      <alignment horizontal="center" vertical="top" wrapText="1"/>
      <protection locked="0"/>
    </xf>
    <xf numFmtId="0" fontId="0" fillId="0" borderId="1" xfId="0" applyBorder="1" applyAlignment="1" applyProtection="1">
      <alignment horizontal="center" wrapText="1"/>
      <protection locked="0"/>
    </xf>
    <xf numFmtId="0" fontId="4" fillId="0" borderId="0" xfId="0" applyFont="1" applyAlignment="1" applyProtection="1">
      <alignment horizontal="left" wrapText="1"/>
      <protection locked="0"/>
    </xf>
    <xf numFmtId="0" fontId="0" fillId="0" borderId="0" xfId="0" applyFont="1" applyFill="1" applyAlignment="1" applyProtection="1">
      <alignment horizontal="left" wrapText="1"/>
      <protection locked="0"/>
    </xf>
    <xf numFmtId="0" fontId="1" fillId="0" borderId="0" xfId="0" applyFont="1" applyAlignment="1" applyProtection="1">
      <alignment horizontal="right" vertical="top" wrapText="1"/>
      <protection locked="0"/>
    </xf>
    <xf numFmtId="0" fontId="0" fillId="0" borderId="0" xfId="0" applyAlignment="1" applyProtection="1">
      <alignment horizontal="left" vertical="center" wrapText="1"/>
      <protection locked="0"/>
    </xf>
    <xf numFmtId="0" fontId="0" fillId="0" borderId="0" xfId="0" applyFont="1" applyBorder="1" applyAlignment="1" applyProtection="1">
      <alignment horizontal="left"/>
      <protection locked="0"/>
    </xf>
    <xf numFmtId="0" fontId="1" fillId="0" borderId="0" xfId="0" applyFont="1" applyBorder="1" applyAlignment="1" applyProtection="1">
      <alignment horizontal="center"/>
      <protection locked="0"/>
    </xf>
    <xf numFmtId="0" fontId="21" fillId="0" borderId="1" xfId="0" applyFont="1" applyBorder="1" applyAlignment="1" applyProtection="1">
      <alignment horizontal="left" wrapText="1"/>
      <protection locked="0"/>
    </xf>
    <xf numFmtId="0" fontId="21" fillId="2" borderId="1" xfId="0" applyFont="1" applyFill="1" applyBorder="1" applyAlignment="1" applyProtection="1">
      <alignment horizontal="left"/>
      <protection locked="0"/>
    </xf>
    <xf numFmtId="0" fontId="0" fillId="0" borderId="0" xfId="0" applyFont="1" applyAlignment="1" applyProtection="1">
      <alignment horizontal="left"/>
      <protection locked="0"/>
    </xf>
    <xf numFmtId="0" fontId="0" fillId="4" borderId="0" xfId="0" applyFill="1" applyBorder="1" applyAlignment="1" applyProtection="1">
      <alignment horizontal="center"/>
      <protection locked="0"/>
    </xf>
    <xf numFmtId="0" fontId="0" fillId="0" borderId="0" xfId="0" applyFill="1" applyAlignment="1" applyProtection="1">
      <alignment horizontal="left"/>
      <protection locked="0"/>
    </xf>
    <xf numFmtId="0" fontId="22" fillId="0" borderId="5" xfId="0" applyFont="1" applyFill="1" applyBorder="1" applyAlignment="1" applyProtection="1">
      <alignment horizontal="left" wrapText="1"/>
      <protection locked="0"/>
    </xf>
    <xf numFmtId="0" fontId="1" fillId="2" borderId="0" xfId="0" applyFont="1" applyFill="1" applyBorder="1" applyAlignment="1" applyProtection="1">
      <alignment horizontal="center"/>
      <protection locked="0"/>
    </xf>
    <xf numFmtId="0" fontId="0" fillId="2" borderId="5"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8" fillId="0" borderId="6"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7" xfId="0" applyFont="1" applyBorder="1" applyAlignment="1" applyProtection="1">
      <alignment horizontal="center" wrapText="1"/>
      <protection locked="0"/>
    </xf>
    <xf numFmtId="14" fontId="0" fillId="2" borderId="5" xfId="0" applyNumberFormat="1" applyFill="1" applyBorder="1" applyAlignment="1" applyProtection="1">
      <alignment horizontal="center"/>
      <protection locked="0"/>
    </xf>
    <xf numFmtId="14" fontId="0" fillId="2" borderId="1" xfId="0" applyNumberFormat="1" applyFill="1" applyBorder="1" applyAlignment="1" applyProtection="1">
      <alignment horizontal="center"/>
      <protection locked="0"/>
    </xf>
    <xf numFmtId="0" fontId="6" fillId="0" borderId="0" xfId="0" applyFont="1" applyAlignment="1" applyProtection="1">
      <alignment horizontal="center"/>
    </xf>
    <xf numFmtId="0" fontId="0" fillId="2" borderId="1" xfId="0" applyFill="1" applyBorder="1" applyAlignment="1" applyProtection="1">
      <alignment horizontal="left"/>
      <protection locked="0"/>
    </xf>
    <xf numFmtId="0" fontId="0" fillId="2" borderId="6" xfId="0" applyFont="1" applyFill="1" applyBorder="1" applyAlignment="1" applyProtection="1">
      <alignment horizontal="left" vertical="center" wrapText="1"/>
      <protection locked="0"/>
    </xf>
    <xf numFmtId="0" fontId="0" fillId="2" borderId="5"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5" xfId="0" applyFont="1" applyBorder="1" applyAlignment="1" applyProtection="1">
      <alignment horizontal="center"/>
      <protection locked="0"/>
    </xf>
    <xf numFmtId="0" fontId="1" fillId="3" borderId="5" xfId="0" applyFont="1" applyFill="1" applyBorder="1" applyAlignment="1" applyProtection="1">
      <alignment horizontal="center"/>
      <protection locked="0"/>
    </xf>
    <xf numFmtId="14" fontId="0" fillId="2" borderId="1" xfId="0" applyNumberFormat="1"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NumberFormat="1" applyFont="1" applyFill="1" applyBorder="1" applyAlignment="1" applyProtection="1">
      <alignment horizontal="center"/>
      <protection locked="0"/>
    </xf>
    <xf numFmtId="14" fontId="0" fillId="2" borderId="5" xfId="0" applyNumberFormat="1"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9" fillId="0" borderId="0" xfId="0" applyFont="1" applyFill="1" applyAlignment="1" applyProtection="1">
      <alignment horizontal="left"/>
      <protection locked="0"/>
    </xf>
    <xf numFmtId="0" fontId="7" fillId="0" borderId="0" xfId="0" applyFont="1" applyFill="1" applyAlignment="1" applyProtection="1">
      <alignment horizontal="left"/>
      <protection locked="0"/>
    </xf>
    <xf numFmtId="14" fontId="7" fillId="0" borderId="0" xfId="0" applyNumberFormat="1" applyFont="1" applyAlignment="1" applyProtection="1">
      <alignment horizontal="center"/>
    </xf>
    <xf numFmtId="14" fontId="0" fillId="2" borderId="1" xfId="0" applyNumberFormat="1" applyFill="1" applyBorder="1" applyAlignment="1" applyProtection="1">
      <alignment horizontal="left"/>
      <protection locked="0"/>
    </xf>
    <xf numFmtId="0" fontId="1" fillId="2" borderId="1"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protection locked="0"/>
    </xf>
    <xf numFmtId="0" fontId="20" fillId="2" borderId="1" xfId="0" applyFont="1" applyFill="1" applyBorder="1" applyAlignment="1" applyProtection="1">
      <alignment horizontal="left"/>
      <protection locked="0"/>
    </xf>
    <xf numFmtId="0" fontId="20" fillId="2" borderId="5" xfId="0" applyFont="1" applyFill="1" applyBorder="1" applyAlignment="1" applyProtection="1">
      <alignment horizontal="left"/>
      <protection locked="0"/>
    </xf>
    <xf numFmtId="0" fontId="0" fillId="0" borderId="0" xfId="0" applyFont="1" applyBorder="1" applyAlignment="1" applyProtection="1">
      <alignment horizontal="left" wrapText="1"/>
      <protection locked="0"/>
    </xf>
    <xf numFmtId="0" fontId="15" fillId="0" borderId="5" xfId="0" applyFont="1" applyBorder="1" applyAlignment="1" applyProtection="1">
      <alignment horizontal="left" wrapText="1"/>
      <protection locked="0"/>
    </xf>
    <xf numFmtId="0" fontId="1" fillId="0" borderId="0" xfId="0" applyFont="1" applyAlignment="1" applyProtection="1">
      <alignment horizontal="center"/>
      <protection locked="0"/>
    </xf>
    <xf numFmtId="0" fontId="22" fillId="0" borderId="3"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22" fillId="0" borderId="0" xfId="0" applyFont="1" applyBorder="1" applyAlignment="1" applyProtection="1">
      <alignment horizontal="center"/>
      <protection locked="0"/>
    </xf>
    <xf numFmtId="0" fontId="21" fillId="0" borderId="5" xfId="0" applyFont="1" applyFill="1" applyBorder="1" applyAlignment="1" applyProtection="1">
      <alignment horizontal="left" wrapText="1"/>
      <protection locked="0"/>
    </xf>
    <xf numFmtId="0" fontId="0" fillId="0" borderId="6" xfId="0" applyFont="1" applyBorder="1" applyAlignment="1">
      <alignment horizontal="center"/>
    </xf>
    <xf numFmtId="0" fontId="0" fillId="0" borderId="7" xfId="0" applyFont="1"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9" xfId="0" applyFont="1" applyBorder="1" applyAlignment="1">
      <alignment horizontal="center" vertical="center"/>
    </xf>
    <xf numFmtId="0" fontId="0" fillId="0" borderId="26" xfId="0" applyFont="1" applyBorder="1" applyAlignment="1">
      <alignment horizontal="center" vertical="center"/>
    </xf>
    <xf numFmtId="0" fontId="22" fillId="5" borderId="6" xfId="0" applyFont="1" applyFill="1" applyBorder="1" applyAlignment="1">
      <alignment horizontal="center"/>
    </xf>
    <xf numFmtId="0" fontId="22" fillId="5" borderId="7" xfId="0" applyFont="1" applyFill="1" applyBorder="1" applyAlignment="1">
      <alignment horizontal="center"/>
    </xf>
    <xf numFmtId="0" fontId="0" fillId="0" borderId="6" xfId="0" applyFont="1" applyFill="1" applyBorder="1" applyAlignment="1">
      <alignment horizontal="left" wrapText="1"/>
    </xf>
    <xf numFmtId="0" fontId="0" fillId="0" borderId="5" xfId="0" applyFont="1" applyFill="1" applyBorder="1" applyAlignment="1">
      <alignment horizontal="left" wrapText="1"/>
    </xf>
    <xf numFmtId="0" fontId="0" fillId="0" borderId="7" xfId="0" applyFont="1" applyFill="1" applyBorder="1" applyAlignment="1">
      <alignment horizontal="left" wrapText="1"/>
    </xf>
    <xf numFmtId="0" fontId="1" fillId="6" borderId="2" xfId="0" applyFont="1" applyFill="1" applyBorder="1" applyAlignment="1">
      <alignment horizontal="center"/>
    </xf>
    <xf numFmtId="0" fontId="0" fillId="5" borderId="4" xfId="0" applyFill="1" applyBorder="1" applyAlignment="1">
      <alignment horizontal="center" wrapText="1"/>
    </xf>
    <xf numFmtId="0" fontId="1" fillId="5" borderId="6" xfId="0" applyFont="1" applyFill="1" applyBorder="1" applyAlignment="1">
      <alignment horizontal="center" wrapText="1"/>
    </xf>
    <xf numFmtId="0" fontId="1" fillId="5" borderId="5" xfId="0" applyFont="1" applyFill="1" applyBorder="1" applyAlignment="1">
      <alignment horizontal="center" wrapText="1"/>
    </xf>
    <xf numFmtId="0" fontId="1" fillId="5" borderId="7" xfId="0" applyFont="1" applyFill="1" applyBorder="1" applyAlignment="1">
      <alignment horizontal="center" wrapText="1"/>
    </xf>
    <xf numFmtId="0" fontId="1" fillId="0" borderId="6" xfId="0" applyFont="1" applyBorder="1" applyAlignment="1">
      <alignment horizontal="left"/>
    </xf>
    <xf numFmtId="0" fontId="1" fillId="0" borderId="5" xfId="0" applyFont="1" applyBorder="1" applyAlignment="1">
      <alignment horizontal="left"/>
    </xf>
    <xf numFmtId="0" fontId="1" fillId="0" borderId="7" xfId="0" applyFont="1" applyBorder="1" applyAlignment="1">
      <alignment horizontal="left"/>
    </xf>
    <xf numFmtId="0" fontId="1" fillId="0" borderId="6" xfId="0" applyFont="1" applyBorder="1" applyAlignment="1">
      <alignment horizontal="left" wrapText="1"/>
    </xf>
    <xf numFmtId="0" fontId="1" fillId="0" borderId="7" xfId="0" applyFont="1" applyBorder="1" applyAlignment="1">
      <alignment horizontal="left" wrapText="1"/>
    </xf>
    <xf numFmtId="0" fontId="0" fillId="0" borderId="27" xfId="0" applyFill="1" applyBorder="1" applyAlignment="1">
      <alignment horizontal="center" vertical="center"/>
    </xf>
    <xf numFmtId="0" fontId="0" fillId="0" borderId="2" xfId="0" applyFill="1" applyBorder="1" applyAlignment="1">
      <alignment horizontal="center" vertical="center"/>
    </xf>
    <xf numFmtId="0" fontId="1" fillId="0" borderId="29" xfId="0" applyFont="1" applyBorder="1" applyAlignment="1">
      <alignment horizontal="left" wrapText="1"/>
    </xf>
    <xf numFmtId="0" fontId="1" fillId="0" borderId="26" xfId="0" applyFont="1" applyBorder="1" applyAlignment="1">
      <alignment horizontal="left"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2" borderId="6" xfId="0" applyFont="1" applyFill="1" applyBorder="1" applyAlignment="1">
      <alignment horizontal="left" wrapText="1"/>
    </xf>
    <xf numFmtId="0" fontId="2" fillId="2" borderId="5" xfId="0" applyFont="1" applyFill="1" applyBorder="1" applyAlignment="1">
      <alignment horizontal="left" wrapText="1"/>
    </xf>
    <xf numFmtId="0" fontId="2" fillId="2" borderId="7" xfId="0" applyFont="1" applyFill="1" applyBorder="1" applyAlignment="1">
      <alignment horizontal="left" wrapText="1"/>
    </xf>
    <xf numFmtId="0" fontId="1" fillId="0" borderId="5" xfId="0" applyFont="1" applyBorder="1" applyAlignment="1">
      <alignment horizontal="left" wrapText="1"/>
    </xf>
    <xf numFmtId="0" fontId="1" fillId="0" borderId="27" xfId="0" applyFont="1" applyBorder="1" applyAlignment="1">
      <alignment horizontal="left" wrapText="1"/>
    </xf>
    <xf numFmtId="0" fontId="23" fillId="0" borderId="0" xfId="0" applyFont="1" applyAlignment="1">
      <alignment horizontal="center"/>
    </xf>
    <xf numFmtId="0" fontId="1" fillId="5" borderId="6" xfId="0" applyFont="1" applyFill="1" applyBorder="1" applyAlignment="1">
      <alignment horizontal="center"/>
    </xf>
    <xf numFmtId="0" fontId="1" fillId="5" borderId="5" xfId="0" applyFont="1" applyFill="1" applyBorder="1" applyAlignment="1">
      <alignment horizontal="center"/>
    </xf>
    <xf numFmtId="0" fontId="1" fillId="5" borderId="7" xfId="0" applyFont="1" applyFill="1" applyBorder="1" applyAlignment="1">
      <alignment horizontal="center"/>
    </xf>
    <xf numFmtId="0" fontId="1" fillId="2" borderId="6"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2" xfId="0" applyFont="1" applyFill="1" applyBorder="1" applyAlignment="1">
      <alignment horizontal="left" wrapText="1"/>
    </xf>
    <xf numFmtId="0" fontId="0" fillId="0" borderId="2" xfId="0" applyFont="1" applyFill="1" applyBorder="1" applyAlignment="1">
      <alignment horizontal="left"/>
    </xf>
    <xf numFmtId="0" fontId="1" fillId="0" borderId="29" xfId="0" applyFont="1" applyBorder="1" applyAlignment="1">
      <alignment horizontal="left"/>
    </xf>
    <xf numFmtId="0" fontId="1" fillId="0" borderId="1" xfId="0" applyFont="1" applyBorder="1" applyAlignment="1">
      <alignment horizontal="left"/>
    </xf>
    <xf numFmtId="0" fontId="1" fillId="0" borderId="26" xfId="0" applyFont="1" applyBorder="1" applyAlignment="1">
      <alignment horizontal="left"/>
    </xf>
    <xf numFmtId="0" fontId="1" fillId="0" borderId="28" xfId="0" applyFont="1" applyBorder="1" applyAlignment="1">
      <alignment horizontal="left" wrapText="1"/>
    </xf>
    <xf numFmtId="0" fontId="1" fillId="0" borderId="4" xfId="0" applyFont="1" applyBorder="1" applyAlignment="1">
      <alignment horizontal="left" wrapText="1"/>
    </xf>
    <xf numFmtId="0" fontId="0" fillId="0" borderId="28" xfId="0" applyFont="1" applyBorder="1" applyAlignment="1">
      <alignment horizontal="center" vertical="center"/>
    </xf>
    <xf numFmtId="0" fontId="2" fillId="2" borderId="2" xfId="0" applyFont="1" applyFill="1" applyBorder="1" applyAlignment="1">
      <alignment horizontal="left" wrapText="1"/>
    </xf>
    <xf numFmtId="0" fontId="1" fillId="0" borderId="2" xfId="0" applyFont="1" applyBorder="1" applyAlignment="1">
      <alignment horizontal="left"/>
    </xf>
    <xf numFmtId="0" fontId="1" fillId="5" borderId="8" xfId="0" applyFont="1" applyFill="1" applyBorder="1" applyAlignment="1">
      <alignment horizontal="center" vertical="center" wrapText="1"/>
    </xf>
    <xf numFmtId="0" fontId="1" fillId="5" borderId="30" xfId="0" applyFont="1" applyFill="1" applyBorder="1" applyAlignment="1">
      <alignment horizontal="center" vertical="center" wrapText="1"/>
    </xf>
    <xf numFmtId="0" fontId="1" fillId="5" borderId="2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0" fillId="0" borderId="6" xfId="0" applyFont="1" applyFill="1" applyBorder="1" applyAlignment="1">
      <alignment horizontal="left"/>
    </xf>
    <xf numFmtId="0" fontId="0" fillId="0" borderId="5" xfId="0" applyFont="1" applyFill="1" applyBorder="1" applyAlignment="1">
      <alignment horizontal="left"/>
    </xf>
    <xf numFmtId="0" fontId="0" fillId="0" borderId="7" xfId="0" applyFont="1" applyFill="1" applyBorder="1" applyAlignment="1">
      <alignment horizontal="left"/>
    </xf>
    <xf numFmtId="0" fontId="1" fillId="0" borderId="0" xfId="0" applyFont="1" applyFill="1" applyBorder="1" applyAlignment="1">
      <alignment horizontal="center" vertical="center"/>
    </xf>
    <xf numFmtId="0" fontId="2" fillId="0" borderId="0" xfId="0" applyFont="1" applyAlignment="1">
      <alignment horizontal="left" wrapText="1"/>
    </xf>
    <xf numFmtId="0" fontId="2" fillId="2" borderId="6" xfId="0" applyFont="1" applyFill="1" applyBorder="1" applyAlignment="1">
      <alignment horizontal="left"/>
    </xf>
    <xf numFmtId="0" fontId="2" fillId="2" borderId="5" xfId="0" applyFont="1" applyFill="1" applyBorder="1" applyAlignment="1">
      <alignment horizontal="left"/>
    </xf>
    <xf numFmtId="0" fontId="2" fillId="2" borderId="7" xfId="0" applyFont="1" applyFill="1" applyBorder="1" applyAlignment="1">
      <alignment horizontal="left"/>
    </xf>
    <xf numFmtId="0" fontId="1" fillId="0" borderId="0" xfId="0" applyFont="1" applyBorder="1" applyAlignment="1">
      <alignment horizontal="center"/>
    </xf>
    <xf numFmtId="0" fontId="1" fillId="0" borderId="4" xfId="0" applyFont="1" applyBorder="1" applyAlignment="1">
      <alignment horizont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0" fontId="2" fillId="0" borderId="19" xfId="0" applyFont="1" applyBorder="1" applyAlignment="1">
      <alignment horizontal="right" vertical="center" wrapText="1"/>
    </xf>
    <xf numFmtId="0" fontId="2" fillId="0" borderId="3" xfId="0" applyFont="1" applyBorder="1" applyAlignment="1">
      <alignment horizontal="right" vertical="center" wrapText="1"/>
    </xf>
    <xf numFmtId="0" fontId="2" fillId="0" borderId="20" xfId="0" applyFont="1" applyBorder="1" applyAlignment="1">
      <alignment horizontal="right" vertical="center" wrapText="1"/>
    </xf>
    <xf numFmtId="0" fontId="1" fillId="0" borderId="2" xfId="0" applyFont="1" applyBorder="1" applyAlignment="1">
      <alignment horizontal="left" wrapText="1"/>
    </xf>
    <xf numFmtId="0" fontId="1" fillId="5" borderId="2" xfId="0" applyFont="1" applyFill="1" applyBorder="1" applyAlignment="1">
      <alignment horizontal="center"/>
    </xf>
    <xf numFmtId="0" fontId="0" fillId="0" borderId="0" xfId="0" applyFill="1" applyBorder="1" applyAlignment="1">
      <alignment horizontal="left" wrapText="1"/>
    </xf>
    <xf numFmtId="0" fontId="0" fillId="0" borderId="0" xfId="0" applyFont="1" applyAlignment="1">
      <alignment horizontal="left" wrapText="1"/>
    </xf>
    <xf numFmtId="14" fontId="20" fillId="0" borderId="2" xfId="0" applyNumberFormat="1" applyFont="1" applyBorder="1" applyAlignment="1">
      <alignment horizontal="center"/>
    </xf>
    <xf numFmtId="0" fontId="20" fillId="0" borderId="2" xfId="0" applyFont="1" applyBorder="1" applyAlignment="1">
      <alignment horizontal="center"/>
    </xf>
    <xf numFmtId="49" fontId="7" fillId="6" borderId="2" xfId="0" applyNumberFormat="1" applyFont="1" applyFill="1" applyBorder="1" applyAlignment="1">
      <alignment horizontal="center"/>
    </xf>
    <xf numFmtId="0" fontId="3" fillId="0" borderId="0" xfId="0" applyFont="1" applyFill="1" applyBorder="1" applyAlignment="1">
      <alignment horizontal="center"/>
    </xf>
    <xf numFmtId="0" fontId="3" fillId="0" borderId="3" xfId="0" applyFont="1" applyFill="1" applyBorder="1" applyAlignment="1">
      <alignment horizontal="center"/>
    </xf>
    <xf numFmtId="0" fontId="0" fillId="0" borderId="6" xfId="0" applyFont="1" applyFill="1" applyBorder="1" applyAlignment="1">
      <alignment horizontal="center" wrapText="1"/>
    </xf>
    <xf numFmtId="0" fontId="0" fillId="0" borderId="7" xfId="0" applyFont="1" applyFill="1" applyBorder="1" applyAlignment="1">
      <alignment horizont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0" fillId="0" borderId="6" xfId="0" applyFill="1" applyBorder="1" applyAlignment="1">
      <alignment horizontal="center"/>
    </xf>
    <xf numFmtId="0" fontId="0" fillId="0" borderId="7" xfId="0" applyFill="1" applyBorder="1" applyAlignment="1">
      <alignment horizontal="center"/>
    </xf>
    <xf numFmtId="0" fontId="24" fillId="0" borderId="0" xfId="0" applyFont="1" applyAlignment="1">
      <alignment horizontal="left" wrapText="1"/>
    </xf>
    <xf numFmtId="0" fontId="0" fillId="2" borderId="19" xfId="0" applyFill="1" applyBorder="1" applyAlignment="1">
      <alignment horizontal="center"/>
    </xf>
    <xf numFmtId="0" fontId="0" fillId="2" borderId="3" xfId="0" applyFill="1" applyBorder="1" applyAlignment="1">
      <alignment horizontal="center"/>
    </xf>
    <xf numFmtId="0" fontId="0" fillId="2" borderId="20" xfId="0" applyFill="1" applyBorder="1" applyAlignment="1">
      <alignment horizontal="center"/>
    </xf>
    <xf numFmtId="0" fontId="4" fillId="0" borderId="2" xfId="0" applyFont="1" applyBorder="1" applyAlignment="1">
      <alignment horizontal="center"/>
    </xf>
    <xf numFmtId="0" fontId="3" fillId="2" borderId="29" xfId="0" applyFont="1" applyFill="1" applyBorder="1" applyAlignment="1">
      <alignment horizontal="center"/>
    </xf>
    <xf numFmtId="0" fontId="3" fillId="2" borderId="1" xfId="0" applyFont="1" applyFill="1" applyBorder="1" applyAlignment="1">
      <alignment horizontal="center"/>
    </xf>
    <xf numFmtId="0" fontId="3" fillId="2" borderId="26" xfId="0" applyFont="1" applyFill="1" applyBorder="1" applyAlignment="1">
      <alignment horizontal="center"/>
    </xf>
    <xf numFmtId="0" fontId="20" fillId="0" borderId="0" xfId="0" applyFont="1" applyBorder="1" applyAlignment="1">
      <alignment horizontal="right" indent="1"/>
    </xf>
    <xf numFmtId="0" fontId="20" fillId="0" borderId="0" xfId="0" applyFont="1" applyBorder="1" applyAlignment="1">
      <alignment horizontal="right" wrapText="1" indent="1"/>
    </xf>
    <xf numFmtId="0" fontId="20" fillId="0" borderId="0" xfId="0" applyFont="1" applyAlignment="1">
      <alignment horizontal="right" wrapText="1" indent="1"/>
    </xf>
    <xf numFmtId="0" fontId="1" fillId="0" borderId="0" xfId="0" applyFont="1" applyAlignment="1">
      <alignment horizontal="center" wrapText="1"/>
    </xf>
    <xf numFmtId="0" fontId="1" fillId="0" borderId="0" xfId="0" applyFont="1" applyBorder="1" applyAlignment="1">
      <alignment horizontal="center" wrapText="1"/>
    </xf>
    <xf numFmtId="0" fontId="16" fillId="0" borderId="0" xfId="0" applyFont="1" applyAlignment="1">
      <alignment horizontal="center" wrapText="1"/>
    </xf>
    <xf numFmtId="0" fontId="16" fillId="0" borderId="0" xfId="0" applyFont="1" applyBorder="1" applyAlignment="1">
      <alignment horizontal="center" wrapText="1"/>
    </xf>
    <xf numFmtId="0" fontId="24" fillId="0" borderId="3" xfId="0" applyFont="1" applyBorder="1" applyAlignment="1">
      <alignment horizontal="center" vertical="center"/>
    </xf>
    <xf numFmtId="0" fontId="0" fillId="0" borderId="1" xfId="0" applyBorder="1" applyAlignment="1">
      <alignment horizontal="center"/>
    </xf>
    <xf numFmtId="0" fontId="1" fillId="0" borderId="0" xfId="0" applyFont="1" applyAlignment="1">
      <alignment horizontal="center" vertical="center"/>
    </xf>
    <xf numFmtId="0" fontId="1" fillId="0" borderId="4" xfId="0" applyFont="1" applyBorder="1" applyAlignment="1">
      <alignment horizontal="center" vertical="center"/>
    </xf>
    <xf numFmtId="0" fontId="0" fillId="2" borderId="6" xfId="0" applyFill="1" applyBorder="1" applyAlignment="1">
      <alignment horizontal="left" vertical="center" wrapText="1"/>
    </xf>
    <xf numFmtId="0" fontId="0" fillId="2" borderId="5" xfId="0" applyFill="1" applyBorder="1" applyAlignment="1">
      <alignment horizontal="left" vertical="center" wrapText="1"/>
    </xf>
    <xf numFmtId="0" fontId="0" fillId="2" borderId="7" xfId="0" applyFill="1" applyBorder="1" applyAlignment="1">
      <alignment horizontal="left" vertical="center" wrapText="1"/>
    </xf>
    <xf numFmtId="0" fontId="0" fillId="0" borderId="0" xfId="0" applyAlignment="1">
      <alignment horizontal="center"/>
    </xf>
    <xf numFmtId="0" fontId="0" fillId="0" borderId="4" xfId="0" applyBorder="1" applyAlignment="1">
      <alignment horizontal="center"/>
    </xf>
    <xf numFmtId="14" fontId="1" fillId="0" borderId="6" xfId="0" applyNumberFormat="1" applyFont="1" applyFill="1" applyBorder="1" applyAlignment="1">
      <alignment horizontal="center" wrapText="1"/>
    </xf>
    <xf numFmtId="14" fontId="1" fillId="0" borderId="7" xfId="0" applyNumberFormat="1" applyFont="1" applyFill="1" applyBorder="1" applyAlignment="1">
      <alignment horizontal="center" wrapText="1"/>
    </xf>
    <xf numFmtId="0" fontId="24" fillId="0" borderId="0" xfId="0" applyFont="1" applyAlignment="1">
      <alignment horizontal="center"/>
    </xf>
    <xf numFmtId="0" fontId="1" fillId="6" borderId="8" xfId="0" applyFont="1" applyFill="1" applyBorder="1" applyAlignment="1">
      <alignment horizontal="center"/>
    </xf>
    <xf numFmtId="0" fontId="1" fillId="0" borderId="6" xfId="0" applyFont="1" applyBorder="1" applyAlignment="1">
      <alignment horizontal="center" wrapText="1"/>
    </xf>
    <xf numFmtId="0" fontId="1" fillId="0" borderId="7" xfId="0" applyFont="1" applyBorder="1" applyAlignment="1">
      <alignment horizontal="center" wrapText="1"/>
    </xf>
    <xf numFmtId="0" fontId="2" fillId="0" borderId="5" xfId="0" applyFont="1" applyBorder="1" applyAlignment="1">
      <alignment horizontal="center"/>
    </xf>
    <xf numFmtId="0" fontId="0" fillId="0" borderId="0" xfId="0" applyAlignment="1">
      <alignment horizontal="center" wrapText="1"/>
    </xf>
    <xf numFmtId="0" fontId="0" fillId="0" borderId="4" xfId="0" applyBorder="1" applyAlignment="1">
      <alignment horizontal="center" wrapText="1"/>
    </xf>
    <xf numFmtId="0" fontId="0" fillId="0" borderId="2" xfId="0" applyFill="1" applyBorder="1" applyAlignment="1">
      <alignment horizontal="center"/>
    </xf>
    <xf numFmtId="0" fontId="20" fillId="0" borderId="0" xfId="0" applyFont="1" applyBorder="1" applyAlignment="1">
      <alignment horizontal="right" vertical="center" wrapText="1" indent="1"/>
    </xf>
    <xf numFmtId="0" fontId="20" fillId="0" borderId="0" xfId="0" applyFont="1" applyBorder="1" applyAlignment="1">
      <alignment horizontal="right" vertical="center" indent="1"/>
    </xf>
    <xf numFmtId="0" fontId="1" fillId="0" borderId="31" xfId="0" applyFont="1" applyBorder="1" applyAlignment="1">
      <alignment horizontal="left" wrapText="1"/>
    </xf>
    <xf numFmtId="0" fontId="1" fillId="0" borderId="32" xfId="0" applyFont="1" applyBorder="1" applyAlignment="1">
      <alignment horizontal="left" wrapText="1"/>
    </xf>
    <xf numFmtId="0" fontId="1" fillId="0" borderId="33" xfId="0" applyFont="1" applyBorder="1" applyAlignment="1">
      <alignment horizontal="left" wrapText="1"/>
    </xf>
    <xf numFmtId="0" fontId="1" fillId="0" borderId="34" xfId="0" applyFont="1" applyBorder="1" applyAlignment="1">
      <alignment horizontal="left" wrapText="1"/>
    </xf>
    <xf numFmtId="0" fontId="1" fillId="0" borderId="35" xfId="0" applyFont="1" applyBorder="1" applyAlignment="1">
      <alignment horizontal="left" wrapText="1"/>
    </xf>
    <xf numFmtId="0" fontId="1" fillId="0" borderId="36" xfId="0" applyFont="1" applyBorder="1" applyAlignment="1">
      <alignment horizontal="left"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1" fontId="8" fillId="0" borderId="19" xfId="0" applyNumberFormat="1" applyFont="1" applyFill="1" applyBorder="1" applyAlignment="1">
      <alignment horizontal="center" vertical="center"/>
    </xf>
    <xf numFmtId="1" fontId="8" fillId="0" borderId="20" xfId="0" applyNumberFormat="1" applyFont="1" applyFill="1" applyBorder="1" applyAlignment="1">
      <alignment horizontal="center" vertical="center"/>
    </xf>
    <xf numFmtId="1" fontId="8" fillId="0" borderId="29" xfId="0" applyNumberFormat="1" applyFont="1" applyFill="1" applyBorder="1" applyAlignment="1">
      <alignment horizontal="center" vertical="center"/>
    </xf>
    <xf numFmtId="1" fontId="8" fillId="0" borderId="26" xfId="0" applyNumberFormat="1" applyFont="1" applyFill="1" applyBorder="1" applyAlignment="1">
      <alignment horizontal="center" vertical="center"/>
    </xf>
    <xf numFmtId="0" fontId="0" fillId="0" borderId="2" xfId="0" applyBorder="1" applyAlignment="1">
      <alignment horizontal="center"/>
    </xf>
    <xf numFmtId="0" fontId="1" fillId="2" borderId="2" xfId="0" applyFont="1" applyFill="1" applyBorder="1" applyAlignment="1">
      <alignment horizontal="center" wrapText="1"/>
    </xf>
    <xf numFmtId="0" fontId="24" fillId="0" borderId="0" xfId="0" applyFont="1" applyBorder="1" applyAlignment="1">
      <alignment horizontal="left" wrapText="1"/>
    </xf>
    <xf numFmtId="0" fontId="20" fillId="0" borderId="2" xfId="0" applyFont="1" applyBorder="1" applyAlignment="1">
      <alignment horizontal="center" vertical="center" wrapText="1"/>
    </xf>
    <xf numFmtId="0" fontId="2" fillId="0" borderId="0" xfId="0" applyFont="1" applyBorder="1" applyAlignment="1">
      <alignment horizontal="left" vertical="center" wrapText="1"/>
    </xf>
    <xf numFmtId="0" fontId="2" fillId="0" borderId="1" xfId="0" applyFont="1" applyBorder="1" applyAlignment="1">
      <alignment horizontal="left" vertical="center" wrapText="1"/>
    </xf>
    <xf numFmtId="49" fontId="1" fillId="2" borderId="1" xfId="0" applyNumberFormat="1" applyFont="1" applyFill="1" applyBorder="1" applyAlignment="1">
      <alignment horizontal="center" wrapText="1"/>
    </xf>
    <xf numFmtId="0" fontId="1" fillId="2" borderId="1" xfId="0" applyFont="1" applyFill="1" applyBorder="1" applyAlignment="1">
      <alignment horizontal="center" wrapText="1"/>
    </xf>
    <xf numFmtId="0" fontId="1" fillId="2" borderId="26" xfId="0" applyFont="1" applyFill="1" applyBorder="1" applyAlignment="1">
      <alignment horizontal="center" wrapText="1"/>
    </xf>
    <xf numFmtId="0" fontId="1" fillId="2" borderId="3" xfId="0" applyFont="1" applyFill="1" applyBorder="1" applyAlignment="1">
      <alignment horizontal="center"/>
    </xf>
    <xf numFmtId="49" fontId="1" fillId="2" borderId="3" xfId="0" applyNumberFormat="1" applyFont="1" applyFill="1" applyBorder="1" applyAlignment="1">
      <alignment horizontal="center" wrapText="1"/>
    </xf>
    <xf numFmtId="0" fontId="1" fillId="2" borderId="19" xfId="0" applyFont="1" applyFill="1" applyBorder="1" applyAlignment="1">
      <alignment horizontal="center" wrapText="1"/>
    </xf>
    <xf numFmtId="0" fontId="1" fillId="2" borderId="3" xfId="0" applyFont="1" applyFill="1" applyBorder="1" applyAlignment="1">
      <alignment horizontal="center" wrapText="1"/>
    </xf>
    <xf numFmtId="0" fontId="4" fillId="0" borderId="2" xfId="0" applyFont="1" applyFill="1" applyBorder="1" applyAlignment="1">
      <alignment horizontal="center"/>
    </xf>
    <xf numFmtId="0" fontId="4" fillId="0" borderId="12" xfId="0" applyFont="1" applyFill="1" applyBorder="1" applyAlignment="1">
      <alignment horizontal="center"/>
    </xf>
    <xf numFmtId="0" fontId="2" fillId="0" borderId="8"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20" fillId="0" borderId="2" xfId="0" applyFont="1" applyFill="1" applyBorder="1" applyAlignment="1">
      <alignment horizontal="center"/>
    </xf>
    <xf numFmtId="0" fontId="2" fillId="0" borderId="27" xfId="0" applyNumberFormat="1" applyFont="1" applyFill="1" applyBorder="1" applyAlignment="1">
      <alignment horizontal="center" vertical="center"/>
    </xf>
    <xf numFmtId="0" fontId="0" fillId="0" borderId="0" xfId="0" applyAlignment="1">
      <alignment horizontal="left"/>
    </xf>
    <xf numFmtId="0" fontId="0" fillId="0" borderId="0" xfId="0" applyAlignment="1">
      <alignment horizontal="left" wrapText="1"/>
    </xf>
    <xf numFmtId="0" fontId="1" fillId="6" borderId="2" xfId="0" applyFont="1" applyFill="1" applyBorder="1" applyAlignment="1">
      <alignment horizontal="center" wrapText="1"/>
    </xf>
    <xf numFmtId="0" fontId="1" fillId="2" borderId="19" xfId="0" applyFont="1" applyFill="1" applyBorder="1" applyAlignment="1">
      <alignment horizontal="center"/>
    </xf>
    <xf numFmtId="0" fontId="1" fillId="2" borderId="20" xfId="0" applyFont="1" applyFill="1" applyBorder="1" applyAlignment="1">
      <alignment horizontal="center"/>
    </xf>
    <xf numFmtId="0" fontId="4" fillId="0" borderId="13" xfId="0" applyFont="1" applyFill="1" applyBorder="1" applyAlignment="1">
      <alignment horizontal="center"/>
    </xf>
    <xf numFmtId="14" fontId="20" fillId="0" borderId="16" xfId="0" applyNumberFormat="1" applyFont="1" applyFill="1" applyBorder="1" applyAlignment="1">
      <alignment horizontal="center"/>
    </xf>
    <xf numFmtId="0" fontId="20" fillId="0" borderId="16" xfId="0" applyFont="1" applyFill="1" applyBorder="1" applyAlignment="1">
      <alignment horizontal="center"/>
    </xf>
    <xf numFmtId="0" fontId="20" fillId="0" borderId="17" xfId="0" applyFont="1" applyFill="1" applyBorder="1" applyAlignment="1">
      <alignment horizontal="center"/>
    </xf>
    <xf numFmtId="0" fontId="24" fillId="0" borderId="0" xfId="0" applyFont="1" applyAlignment="1">
      <alignment horizontal="center" vertical="center" wrapText="1"/>
    </xf>
    <xf numFmtId="0" fontId="0" fillId="0" borderId="0" xfId="0" applyBorder="1" applyAlignment="1">
      <alignment horizontal="center" wrapText="1"/>
    </xf>
    <xf numFmtId="14" fontId="1" fillId="2" borderId="19" xfId="0" applyNumberFormat="1" applyFont="1" applyFill="1" applyBorder="1" applyAlignment="1">
      <alignment horizontal="center"/>
    </xf>
    <xf numFmtId="14" fontId="1" fillId="2" borderId="3" xfId="0" applyNumberFormat="1" applyFont="1" applyFill="1" applyBorder="1" applyAlignment="1">
      <alignment horizontal="center"/>
    </xf>
    <xf numFmtId="14" fontId="1" fillId="2" borderId="20" xfId="0" applyNumberFormat="1" applyFont="1" applyFill="1" applyBorder="1" applyAlignment="1">
      <alignment horizontal="center"/>
    </xf>
    <xf numFmtId="0" fontId="2" fillId="0" borderId="28" xfId="0" applyFont="1" applyBorder="1" applyAlignment="1">
      <alignment horizontal="right"/>
    </xf>
    <xf numFmtId="0" fontId="2" fillId="0" borderId="0" xfId="0" applyFont="1" applyBorder="1" applyAlignment="1">
      <alignment horizontal="right"/>
    </xf>
    <xf numFmtId="0" fontId="20" fillId="0" borderId="2" xfId="0" applyFont="1" applyBorder="1" applyAlignment="1">
      <alignment horizontal="center" wrapText="1"/>
    </xf>
    <xf numFmtId="0" fontId="4" fillId="0" borderId="9" xfId="0" applyFont="1" applyFill="1" applyBorder="1" applyAlignment="1">
      <alignment horizontal="center"/>
    </xf>
    <xf numFmtId="0" fontId="4" fillId="0" borderId="10" xfId="0" applyFont="1" applyFill="1" applyBorder="1" applyAlignment="1">
      <alignment horizontal="center"/>
    </xf>
    <xf numFmtId="0" fontId="2" fillId="7" borderId="2" xfId="0" applyFont="1" applyFill="1" applyBorder="1" applyAlignment="1">
      <alignment horizontal="center" vertical="center"/>
    </xf>
    <xf numFmtId="0" fontId="4" fillId="0" borderId="11" xfId="0" applyFont="1" applyFill="1" applyBorder="1" applyAlignment="1">
      <alignment horizontal="center"/>
    </xf>
    <xf numFmtId="0" fontId="20" fillId="0" borderId="0" xfId="0" applyFont="1" applyBorder="1" applyAlignment="1">
      <alignment horizontal="center"/>
    </xf>
    <xf numFmtId="14" fontId="4" fillId="0" borderId="9" xfId="0" applyNumberFormat="1" applyFont="1" applyFill="1" applyBorder="1" applyAlignment="1">
      <alignment horizont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1" fillId="0" borderId="2" xfId="0" applyFont="1" applyFill="1" applyBorder="1" applyAlignment="1">
      <alignment horizontal="center"/>
    </xf>
    <xf numFmtId="0" fontId="0" fillId="0" borderId="0" xfId="0" applyAlignment="1">
      <alignment horizontal="right"/>
    </xf>
    <xf numFmtId="0" fontId="0" fillId="0" borderId="4" xfId="0" applyBorder="1" applyAlignment="1">
      <alignment horizontal="right"/>
    </xf>
    <xf numFmtId="14" fontId="1" fillId="0" borderId="6" xfId="0" applyNumberFormat="1" applyFont="1" applyBorder="1" applyAlignment="1">
      <alignment horizontal="center"/>
    </xf>
    <xf numFmtId="14" fontId="1" fillId="0" borderId="7" xfId="0" applyNumberFormat="1" applyFont="1" applyBorder="1" applyAlignment="1">
      <alignment horizontal="center"/>
    </xf>
    <xf numFmtId="14" fontId="1" fillId="0" borderId="6" xfId="0" applyNumberFormat="1" applyFont="1" applyFill="1" applyBorder="1" applyAlignment="1">
      <alignment horizontal="center"/>
    </xf>
    <xf numFmtId="14" fontId="1" fillId="0" borderId="7" xfId="0" applyNumberFormat="1" applyFont="1" applyFill="1" applyBorder="1" applyAlignment="1">
      <alignment horizontal="center"/>
    </xf>
    <xf numFmtId="0" fontId="1" fillId="0" borderId="8" xfId="0" applyFont="1" applyBorder="1" applyAlignment="1">
      <alignment horizontal="center"/>
    </xf>
    <xf numFmtId="0" fontId="1" fillId="0" borderId="8" xfId="0" applyFont="1" applyFill="1" applyBorder="1" applyAlignment="1">
      <alignment horizontal="center"/>
    </xf>
    <xf numFmtId="0" fontId="0" fillId="0" borderId="0" xfId="0" applyAlignment="1">
      <alignment horizontal="right" wrapText="1"/>
    </xf>
    <xf numFmtId="0" fontId="0" fillId="0" borderId="4" xfId="0" applyBorder="1" applyAlignment="1">
      <alignment horizontal="right" wrapText="1"/>
    </xf>
    <xf numFmtId="0" fontId="1" fillId="0" borderId="6" xfId="0" applyFont="1" applyBorder="1" applyAlignment="1">
      <alignment horizontal="center"/>
    </xf>
    <xf numFmtId="0" fontId="1" fillId="0" borderId="7"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49" fontId="7" fillId="6" borderId="21" xfId="0" applyNumberFormat="1" applyFont="1" applyFill="1" applyBorder="1" applyAlignment="1">
      <alignment horizontal="center"/>
    </xf>
    <xf numFmtId="49" fontId="7" fillId="6" borderId="22" xfId="0" applyNumberFormat="1" applyFont="1" applyFill="1" applyBorder="1" applyAlignment="1">
      <alignment horizontal="center"/>
    </xf>
    <xf numFmtId="49" fontId="7" fillId="6" borderId="23" xfId="0" applyNumberFormat="1" applyFont="1" applyFill="1" applyBorder="1" applyAlignment="1">
      <alignment horizontal="center"/>
    </xf>
    <xf numFmtId="49" fontId="7" fillId="6" borderId="25" xfId="0" applyNumberFormat="1" applyFont="1" applyFill="1" applyBorder="1" applyAlignment="1">
      <alignment horizontal="center"/>
    </xf>
    <xf numFmtId="14" fontId="20" fillId="0" borderId="15" xfId="0" applyNumberFormat="1" applyFont="1" applyFill="1" applyBorder="1" applyAlignment="1">
      <alignment horizontal="center"/>
    </xf>
    <xf numFmtId="0" fontId="20" fillId="0" borderId="0" xfId="0" applyFont="1" applyFill="1" applyBorder="1" applyAlignment="1">
      <alignment horizontal="right" indent="1"/>
    </xf>
    <xf numFmtId="0" fontId="24" fillId="0" borderId="0" xfId="0" applyFont="1" applyFill="1" applyAlignment="1">
      <alignment horizontal="left" wrapText="1"/>
    </xf>
    <xf numFmtId="0" fontId="16" fillId="0" borderId="4" xfId="0" applyFont="1" applyBorder="1" applyAlignment="1">
      <alignment horizontal="center" wrapText="1"/>
    </xf>
    <xf numFmtId="0" fontId="16" fillId="6" borderId="2" xfId="0" applyFont="1" applyFill="1" applyBorder="1" applyAlignment="1">
      <alignment horizontal="center" wrapText="1"/>
    </xf>
    <xf numFmtId="0" fontId="1" fillId="6" borderId="2" xfId="0" applyFont="1" applyFill="1" applyBorder="1" applyAlignment="1">
      <alignment horizontal="center" vertical="center"/>
    </xf>
    <xf numFmtId="0" fontId="0" fillId="0" borderId="2" xfId="0" applyFont="1" applyBorder="1" applyAlignment="1">
      <alignment horizontal="center" vertical="center"/>
    </xf>
    <xf numFmtId="0" fontId="2" fillId="0" borderId="19" xfId="0" applyNumberFormat="1" applyFont="1" applyFill="1" applyBorder="1" applyAlignment="1">
      <alignment horizontal="center" vertical="center"/>
    </xf>
    <xf numFmtId="0" fontId="2" fillId="0" borderId="20" xfId="0" applyNumberFormat="1" applyFont="1" applyFill="1" applyBorder="1" applyAlignment="1">
      <alignment horizontal="center" vertical="center"/>
    </xf>
    <xf numFmtId="0" fontId="20" fillId="0" borderId="0" xfId="0" applyFont="1" applyBorder="1" applyAlignment="1">
      <alignment horizontal="center" wrapText="1"/>
    </xf>
    <xf numFmtId="0" fontId="20" fillId="0" borderId="19"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applyAlignment="1">
      <alignment horizontal="center" wrapText="1"/>
    </xf>
    <xf numFmtId="0" fontId="1" fillId="2" borderId="20" xfId="0" applyFont="1" applyFill="1" applyBorder="1" applyAlignment="1">
      <alignment horizontal="center" wrapText="1"/>
    </xf>
    <xf numFmtId="0" fontId="1" fillId="2" borderId="1" xfId="0" applyFont="1" applyFill="1" applyBorder="1" applyAlignment="1">
      <alignment horizontal="center"/>
    </xf>
    <xf numFmtId="0" fontId="1" fillId="2" borderId="29" xfId="0" applyFont="1" applyFill="1" applyBorder="1" applyAlignment="1">
      <alignment horizontal="center" wrapText="1"/>
    </xf>
    <xf numFmtId="0" fontId="1" fillId="0" borderId="0" xfId="0" applyFont="1" applyAlignment="1">
      <alignment horizontal="left"/>
    </xf>
    <xf numFmtId="0" fontId="0" fillId="0" borderId="1" xfId="0" applyFont="1" applyBorder="1" applyAlignment="1">
      <alignment horizontal="center"/>
    </xf>
    <xf numFmtId="164" fontId="0" fillId="0" borderId="1" xfId="0" applyNumberFormat="1" applyBorder="1" applyAlignment="1">
      <alignment horizontal="center"/>
    </xf>
    <xf numFmtId="0" fontId="0" fillId="0" borderId="5" xfId="0" applyBorder="1" applyAlignment="1">
      <alignment horizontal="center" wrapText="1"/>
    </xf>
    <xf numFmtId="0" fontId="1" fillId="0" borderId="0" xfId="0" applyFont="1" applyAlignment="1">
      <alignment horizontal="center"/>
    </xf>
    <xf numFmtId="164" fontId="0" fillId="0" borderId="1" xfId="0" applyNumberFormat="1" applyFont="1" applyBorder="1" applyAlignment="1">
      <alignment horizontal="center"/>
    </xf>
    <xf numFmtId="164" fontId="0" fillId="0" borderId="5" xfId="0" applyNumberFormat="1" applyBorder="1" applyAlignment="1">
      <alignment horizontal="center"/>
    </xf>
    <xf numFmtId="0" fontId="0" fillId="0" borderId="5" xfId="0" applyBorder="1" applyAlignment="1">
      <alignment horizontal="center"/>
    </xf>
    <xf numFmtId="164" fontId="0" fillId="0" borderId="5" xfId="0" applyNumberFormat="1" applyBorder="1" applyAlignment="1">
      <alignment horizontal="center" wrapText="1"/>
    </xf>
    <xf numFmtId="0" fontId="0" fillId="0" borderId="5" xfId="0" applyFont="1" applyBorder="1" applyAlignment="1">
      <alignment horizontal="center"/>
    </xf>
    <xf numFmtId="0" fontId="1" fillId="0" borderId="0" xfId="0" applyFont="1" applyAlignment="1">
      <alignment horizontal="left" wrapText="1"/>
    </xf>
    <xf numFmtId="14" fontId="0" fillId="0" borderId="1" xfId="0" applyNumberFormat="1" applyBorder="1" applyAlignment="1">
      <alignment horizontal="center"/>
    </xf>
    <xf numFmtId="0" fontId="0" fillId="0" borderId="0" xfId="0" applyFont="1" applyBorder="1" applyAlignment="1">
      <alignment horizontal="center"/>
    </xf>
  </cellXfs>
  <cellStyles count="1">
    <cellStyle name="Normal" xfId="0" builtinId="0"/>
  </cellStyles>
  <dxfs count="57">
    <dxf>
      <font>
        <b/>
        <i val="0"/>
        <color rgb="FF00B050"/>
      </font>
    </dxf>
    <dxf>
      <font>
        <b/>
        <i val="0"/>
        <color rgb="FFC00000"/>
      </font>
    </dxf>
    <dxf>
      <font>
        <b/>
        <i val="0"/>
        <color theme="9" tint="-0.24994659260841701"/>
      </font>
    </dxf>
    <dxf>
      <font>
        <b/>
        <i val="0"/>
        <color rgb="FF00B050"/>
      </font>
    </dxf>
    <dxf>
      <font>
        <b/>
        <i val="0"/>
        <color rgb="FFC00000"/>
      </font>
    </dxf>
    <dxf>
      <font>
        <b/>
        <i val="0"/>
        <color theme="9" tint="-0.24994659260841701"/>
      </font>
    </dxf>
    <dxf>
      <font>
        <b/>
        <i val="0"/>
        <color rgb="FF00B050"/>
      </font>
    </dxf>
    <dxf>
      <font>
        <b/>
        <i val="0"/>
        <color rgb="FFC00000"/>
      </font>
    </dxf>
    <dxf>
      <font>
        <b/>
        <i val="0"/>
        <color theme="9" tint="-0.24994659260841701"/>
      </font>
    </dxf>
    <dxf>
      <font>
        <b/>
        <i val="0"/>
        <color rgb="FF00B050"/>
      </font>
    </dxf>
    <dxf>
      <font>
        <b/>
        <i val="0"/>
        <color rgb="FFC00000"/>
      </font>
    </dxf>
    <dxf>
      <font>
        <b/>
        <i val="0"/>
        <color theme="9" tint="-0.24994659260841701"/>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D27208"/>
      </font>
    </dxf>
    <dxf>
      <font>
        <b/>
        <i val="0"/>
        <color rgb="FFFF0000"/>
      </font>
    </dxf>
    <dxf>
      <font>
        <b/>
        <i val="0"/>
        <color rgb="FFD27208"/>
      </font>
    </dxf>
    <dxf>
      <font>
        <b/>
        <i val="0"/>
        <color rgb="FFFF0000"/>
      </font>
    </dxf>
    <dxf>
      <font>
        <b/>
        <i val="0"/>
        <color rgb="FFD27208"/>
      </font>
    </dxf>
    <dxf>
      <font>
        <b/>
        <i val="0"/>
        <color rgb="FFC00000"/>
      </font>
    </dxf>
    <dxf>
      <font>
        <b/>
        <i val="0"/>
        <color rgb="FFFF0000"/>
      </font>
    </dxf>
    <dxf>
      <font>
        <b/>
        <i val="0"/>
        <color rgb="FFD27208"/>
      </font>
    </dxf>
    <dxf>
      <font>
        <b/>
        <i val="0"/>
        <color rgb="FFC00000"/>
      </font>
    </dxf>
    <dxf>
      <font>
        <b/>
        <i val="0"/>
        <color rgb="FFFF0000"/>
      </font>
    </dxf>
    <dxf>
      <font>
        <b/>
        <i val="0"/>
        <color rgb="FFD27208"/>
      </font>
    </dxf>
    <dxf>
      <font>
        <b/>
        <i val="0"/>
        <color rgb="FFFF0000"/>
      </font>
    </dxf>
    <dxf>
      <font>
        <b/>
        <i val="0"/>
        <color rgb="FFD27208"/>
      </font>
    </dxf>
    <dxf>
      <font>
        <b/>
        <i val="0"/>
        <color rgb="FFFF0000"/>
      </font>
    </dxf>
    <dxf>
      <font>
        <b/>
        <i val="0"/>
        <color rgb="FFD27208"/>
      </font>
    </dxf>
    <dxf>
      <font>
        <b/>
        <i val="0"/>
        <color rgb="FFC00000"/>
      </font>
    </dxf>
    <dxf>
      <font>
        <b/>
        <i val="0"/>
        <color rgb="FFFF0000"/>
      </font>
    </dxf>
    <dxf>
      <font>
        <b/>
        <i val="0"/>
        <color rgb="FFD27208"/>
      </font>
    </dxf>
    <dxf>
      <font>
        <b/>
        <i val="0"/>
        <color rgb="FFC00000"/>
      </font>
    </dxf>
    <dxf>
      <font>
        <b/>
        <i val="0"/>
        <color rgb="FFC00000"/>
      </font>
    </dxf>
    <dxf>
      <font>
        <b/>
        <i val="0"/>
        <color rgb="FFFF0000"/>
      </font>
    </dxf>
  </dxfs>
  <tableStyles count="0" defaultTableStyle="TableStyleMedium2" defaultPivotStyle="PivotStyleLight16"/>
  <colors>
    <mruColors>
      <color rgb="FFFFFF99"/>
      <color rgb="FFD272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9</xdr:col>
      <xdr:colOff>100842</xdr:colOff>
      <xdr:row>35</xdr:row>
      <xdr:rowOff>56630</xdr:rowOff>
    </xdr:from>
    <xdr:to>
      <xdr:col>24</xdr:col>
      <xdr:colOff>538993</xdr:colOff>
      <xdr:row>75</xdr:row>
      <xdr:rowOff>139074</xdr:rowOff>
    </xdr:to>
    <xdr:pic>
      <xdr:nvPicPr>
        <xdr:cNvPr id="4" name="Picture 3"/>
        <xdr:cNvPicPr>
          <a:picLocks noChangeAspect="1"/>
        </xdr:cNvPicPr>
      </xdr:nvPicPr>
      <xdr:blipFill rotWithShape="1">
        <a:blip xmlns:r="http://schemas.openxmlformats.org/officeDocument/2006/relationships" r:embed="rId1"/>
        <a:srcRect l="17541" t="11165" r="8082" b="5946"/>
        <a:stretch/>
      </xdr:blipFill>
      <xdr:spPr>
        <a:xfrm>
          <a:off x="8052536" y="8008324"/>
          <a:ext cx="12943916" cy="8939574"/>
        </a:xfrm>
        <a:prstGeom prst="rect">
          <a:avLst/>
        </a:prstGeom>
        <a:ln>
          <a:solidFill>
            <a:sysClr val="windowText" lastClr="000000"/>
          </a:solidFill>
        </a:ln>
      </xdr:spPr>
    </xdr:pic>
    <xdr:clientData/>
  </xdr:twoCellAnchor>
  <xdr:twoCellAnchor editAs="oneCell">
    <xdr:from>
      <xdr:col>9</xdr:col>
      <xdr:colOff>95250</xdr:colOff>
      <xdr:row>1</xdr:row>
      <xdr:rowOff>133351</xdr:rowOff>
    </xdr:from>
    <xdr:to>
      <xdr:col>20</xdr:col>
      <xdr:colOff>771525</xdr:colOff>
      <xdr:row>32</xdr:row>
      <xdr:rowOff>93231</xdr:rowOff>
    </xdr:to>
    <xdr:pic>
      <xdr:nvPicPr>
        <xdr:cNvPr id="5" name="Picture 4"/>
        <xdr:cNvPicPr>
          <a:picLocks noChangeAspect="1"/>
        </xdr:cNvPicPr>
      </xdr:nvPicPr>
      <xdr:blipFill rotWithShape="1">
        <a:blip xmlns:r="http://schemas.openxmlformats.org/officeDocument/2006/relationships" r:embed="rId2"/>
        <a:srcRect l="16079" t="13560" r="17000" b="8263"/>
        <a:stretch/>
      </xdr:blipFill>
      <xdr:spPr>
        <a:xfrm>
          <a:off x="8029575" y="495301"/>
          <a:ext cx="9791700" cy="7036955"/>
        </a:xfrm>
        <a:prstGeom prst="rect">
          <a:avLst/>
        </a:prstGeom>
        <a:ln>
          <a:solidFill>
            <a:sysClr val="windowText" lastClr="000000"/>
          </a:solidFill>
        </a:ln>
      </xdr:spPr>
    </xdr:pic>
    <xdr:clientData/>
  </xdr:twoCellAnchor>
  <xdr:twoCellAnchor editAs="oneCell">
    <xdr:from>
      <xdr:col>21</xdr:col>
      <xdr:colOff>133350</xdr:colOff>
      <xdr:row>0</xdr:row>
      <xdr:rowOff>257175</xdr:rowOff>
    </xdr:from>
    <xdr:to>
      <xdr:col>32</xdr:col>
      <xdr:colOff>314325</xdr:colOff>
      <xdr:row>20</xdr:row>
      <xdr:rowOff>429261</xdr:rowOff>
    </xdr:to>
    <xdr:pic>
      <xdr:nvPicPr>
        <xdr:cNvPr id="6" name="Picture 5"/>
        <xdr:cNvPicPr>
          <a:picLocks noChangeAspect="1"/>
        </xdr:cNvPicPr>
      </xdr:nvPicPr>
      <xdr:blipFill rotWithShape="1">
        <a:blip xmlns:r="http://schemas.openxmlformats.org/officeDocument/2006/relationships" r:embed="rId3"/>
        <a:srcRect l="19595" t="12604" r="16869" b="36880"/>
        <a:stretch/>
      </xdr:blipFill>
      <xdr:spPr>
        <a:xfrm>
          <a:off x="19183350" y="257175"/>
          <a:ext cx="9296400" cy="4619626"/>
        </a:xfrm>
        <a:prstGeom prst="rect">
          <a:avLst/>
        </a:prstGeom>
        <a:ln>
          <a:solidFill>
            <a:sysClr val="windowText" lastClr="000000"/>
          </a:solidFill>
        </a:ln>
      </xdr:spPr>
    </xdr:pic>
    <xdr:clientData/>
  </xdr:twoCellAnchor>
  <xdr:twoCellAnchor editAs="oneCell">
    <xdr:from>
      <xdr:col>25</xdr:col>
      <xdr:colOff>11431</xdr:colOff>
      <xdr:row>22</xdr:row>
      <xdr:rowOff>152400</xdr:rowOff>
    </xdr:from>
    <xdr:to>
      <xdr:col>35</xdr:col>
      <xdr:colOff>382906</xdr:colOff>
      <xdr:row>38</xdr:row>
      <xdr:rowOff>95769</xdr:rowOff>
    </xdr:to>
    <xdr:pic>
      <xdr:nvPicPr>
        <xdr:cNvPr id="7" name="Picture 6"/>
        <xdr:cNvPicPr>
          <a:picLocks noChangeAspect="1"/>
        </xdr:cNvPicPr>
      </xdr:nvPicPr>
      <xdr:blipFill rotWithShape="1">
        <a:blip xmlns:r="http://schemas.openxmlformats.org/officeDocument/2006/relationships" r:embed="rId4"/>
        <a:srcRect l="23175" t="24269" r="22273" b="38963"/>
        <a:stretch/>
      </xdr:blipFill>
      <xdr:spPr>
        <a:xfrm>
          <a:off x="22017991" y="5120640"/>
          <a:ext cx="8067675" cy="3425709"/>
        </a:xfrm>
        <a:prstGeom prst="rect">
          <a:avLst/>
        </a:prstGeom>
        <a:ln>
          <a:solidFill>
            <a:sysClr val="windowText" lastClr="000000"/>
          </a:solidFill>
        </a:ln>
      </xdr:spPr>
    </xdr:pic>
    <xdr:clientData/>
  </xdr:twoCellAnchor>
  <xdr:twoCellAnchor>
    <xdr:from>
      <xdr:col>9</xdr:col>
      <xdr:colOff>266700</xdr:colOff>
      <xdr:row>17</xdr:row>
      <xdr:rowOff>85725</xdr:rowOff>
    </xdr:from>
    <xdr:to>
      <xdr:col>19</xdr:col>
      <xdr:colOff>295275</xdr:colOff>
      <xdr:row>19</xdr:row>
      <xdr:rowOff>38100</xdr:rowOff>
    </xdr:to>
    <xdr:sp macro="" textlink="">
      <xdr:nvSpPr>
        <xdr:cNvPr id="2" name="Rectangle 1"/>
        <xdr:cNvSpPr/>
      </xdr:nvSpPr>
      <xdr:spPr>
        <a:xfrm>
          <a:off x="8201025" y="4057650"/>
          <a:ext cx="83153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noFill/>
          </a:endParaRPr>
        </a:p>
      </xdr:txBody>
    </xdr:sp>
    <xdr:clientData/>
  </xdr:twoCellAnchor>
  <xdr:twoCellAnchor>
    <xdr:from>
      <xdr:col>16</xdr:col>
      <xdr:colOff>114300</xdr:colOff>
      <xdr:row>71</xdr:row>
      <xdr:rowOff>66675</xdr:rowOff>
    </xdr:from>
    <xdr:to>
      <xdr:col>20</xdr:col>
      <xdr:colOff>619125</xdr:colOff>
      <xdr:row>71</xdr:row>
      <xdr:rowOff>647700</xdr:rowOff>
    </xdr:to>
    <xdr:sp macro="" textlink="">
      <xdr:nvSpPr>
        <xdr:cNvPr id="3" name="Rectangle 2"/>
        <xdr:cNvSpPr/>
      </xdr:nvSpPr>
      <xdr:spPr>
        <a:xfrm>
          <a:off x="13849350" y="15916275"/>
          <a:ext cx="3819525"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313765</xdr:colOff>
      <xdr:row>71</xdr:row>
      <xdr:rowOff>2375647</xdr:rowOff>
    </xdr:from>
    <xdr:to>
      <xdr:col>2</xdr:col>
      <xdr:colOff>770964</xdr:colOff>
      <xdr:row>71</xdr:row>
      <xdr:rowOff>2832847</xdr:rowOff>
    </xdr:to>
    <xdr:sp macro="" textlink="">
      <xdr:nvSpPr>
        <xdr:cNvPr id="9" name="Rectangle 8"/>
        <xdr:cNvSpPr/>
      </xdr:nvSpPr>
      <xdr:spPr>
        <a:xfrm>
          <a:off x="654424" y="18153529"/>
          <a:ext cx="1039905" cy="457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769146</xdr:colOff>
      <xdr:row>71</xdr:row>
      <xdr:rowOff>350748</xdr:rowOff>
    </xdr:from>
    <xdr:to>
      <xdr:col>6</xdr:col>
      <xdr:colOff>177477</xdr:colOff>
      <xdr:row>71</xdr:row>
      <xdr:rowOff>658208</xdr:rowOff>
    </xdr:to>
    <xdr:sp macro="" textlink="">
      <xdr:nvSpPr>
        <xdr:cNvPr id="10" name="Rectangle 9"/>
        <xdr:cNvSpPr/>
      </xdr:nvSpPr>
      <xdr:spPr>
        <a:xfrm rot="2363040">
          <a:off x="4166770" y="16128630"/>
          <a:ext cx="842683" cy="30746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1020133</xdr:colOff>
      <xdr:row>72</xdr:row>
      <xdr:rowOff>793146</xdr:rowOff>
    </xdr:from>
    <xdr:to>
      <xdr:col>6</xdr:col>
      <xdr:colOff>527075</xdr:colOff>
      <xdr:row>72</xdr:row>
      <xdr:rowOff>1084759</xdr:rowOff>
    </xdr:to>
    <xdr:sp macro="" textlink="">
      <xdr:nvSpPr>
        <xdr:cNvPr id="11" name="Rectangle 10"/>
        <xdr:cNvSpPr/>
      </xdr:nvSpPr>
      <xdr:spPr>
        <a:xfrm rot="19281804">
          <a:off x="4417757" y="20407922"/>
          <a:ext cx="941294" cy="2916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426720</xdr:colOff>
      <xdr:row>0</xdr:row>
      <xdr:rowOff>106680</xdr:rowOff>
    </xdr:from>
    <xdr:to>
      <xdr:col>9</xdr:col>
      <xdr:colOff>15240</xdr:colOff>
      <xdr:row>6</xdr:row>
      <xdr:rowOff>144880</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2840" y="106680"/>
          <a:ext cx="1264920" cy="11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426720</xdr:colOff>
      <xdr:row>0</xdr:row>
      <xdr:rowOff>106680</xdr:rowOff>
    </xdr:from>
    <xdr:to>
      <xdr:col>9</xdr:col>
      <xdr:colOff>15240</xdr:colOff>
      <xdr:row>6</xdr:row>
      <xdr:rowOff>144880</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2840" y="106680"/>
          <a:ext cx="1264920" cy="11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426720</xdr:colOff>
      <xdr:row>0</xdr:row>
      <xdr:rowOff>106680</xdr:rowOff>
    </xdr:from>
    <xdr:to>
      <xdr:col>9</xdr:col>
      <xdr:colOff>15240</xdr:colOff>
      <xdr:row>6</xdr:row>
      <xdr:rowOff>144880</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0460" y="106680"/>
          <a:ext cx="1325880" cy="11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426720</xdr:colOff>
      <xdr:row>0</xdr:row>
      <xdr:rowOff>106680</xdr:rowOff>
    </xdr:from>
    <xdr:to>
      <xdr:col>10</xdr:col>
      <xdr:colOff>15240</xdr:colOff>
      <xdr:row>6</xdr:row>
      <xdr:rowOff>144880</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0460" y="106680"/>
          <a:ext cx="1325880" cy="11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270"/>
  <sheetViews>
    <sheetView showGridLines="0" tabSelected="1" showRuler="0" showWhiteSpace="0" zoomScaleNormal="100" zoomScaleSheetLayoutView="100" zoomScalePageLayoutView="125" workbookViewId="0"/>
  </sheetViews>
  <sheetFormatPr defaultColWidth="8.85546875" defaultRowHeight="15" outlineLevelRow="1" x14ac:dyDescent="0.25"/>
  <cols>
    <col min="1" max="1" width="4.7109375" style="378" customWidth="1"/>
    <col min="2" max="2" width="1.5703125" style="181" customWidth="1"/>
    <col min="3" max="3" width="11.28515625" style="192" customWidth="1"/>
    <col min="4" max="4" width="2.140625" style="181" customWidth="1"/>
    <col min="5" max="7" width="4.7109375" style="181" customWidth="1"/>
    <col min="8" max="8" width="0.85546875" style="181" customWidth="1"/>
    <col min="9" max="10" width="4.7109375" style="181" customWidth="1"/>
    <col min="11" max="12" width="2.7109375" style="181" customWidth="1"/>
    <col min="13" max="14" width="4.7109375" style="181" customWidth="1"/>
    <col min="15" max="15" width="0.85546875" style="181" customWidth="1"/>
    <col min="16" max="16" width="4.7109375" style="181" customWidth="1"/>
    <col min="17" max="19" width="2.7109375" style="181" customWidth="1"/>
    <col min="20" max="22" width="4.7109375" style="181" customWidth="1"/>
    <col min="23" max="23" width="0.85546875" style="181" customWidth="1"/>
    <col min="24" max="24" width="7.140625" style="181" customWidth="1"/>
    <col min="25" max="25" width="2.7109375" style="195" customWidth="1"/>
    <col min="26" max="26" width="2.42578125" style="181" customWidth="1"/>
    <col min="27" max="16384" width="8.85546875" style="181"/>
  </cols>
  <sheetData>
    <row r="1" spans="1:25" ht="23.25" x14ac:dyDescent="0.35">
      <c r="B1" s="436" t="s">
        <v>0</v>
      </c>
      <c r="C1" s="436"/>
      <c r="D1" s="436"/>
      <c r="E1" s="436"/>
      <c r="F1" s="436"/>
      <c r="G1" s="436"/>
      <c r="H1" s="436"/>
      <c r="I1" s="436"/>
      <c r="J1" s="436"/>
      <c r="K1" s="436"/>
      <c r="L1" s="436"/>
      <c r="M1" s="436"/>
      <c r="N1" s="436"/>
      <c r="O1" s="436"/>
      <c r="P1" s="436"/>
      <c r="Q1" s="436"/>
      <c r="R1" s="436"/>
      <c r="S1" s="436"/>
      <c r="T1" s="436"/>
      <c r="U1" s="436"/>
      <c r="V1" s="436"/>
      <c r="W1" s="436"/>
      <c r="X1" s="436"/>
      <c r="Y1" s="180"/>
    </row>
    <row r="2" spans="1:25" ht="16.899999999999999" customHeight="1" x14ac:dyDescent="0.25">
      <c r="A2" s="400"/>
      <c r="B2" s="400"/>
      <c r="C2" s="400"/>
      <c r="D2" s="182"/>
      <c r="E2" s="182"/>
      <c r="F2" s="182"/>
      <c r="G2" s="182"/>
      <c r="H2" s="182"/>
      <c r="I2" s="182"/>
      <c r="J2" s="182"/>
      <c r="K2" s="182"/>
      <c r="L2" s="182"/>
      <c r="M2" s="182"/>
      <c r="N2" s="182"/>
      <c r="O2" s="182"/>
      <c r="P2" s="182"/>
      <c r="Q2" s="182"/>
      <c r="R2" s="182"/>
      <c r="S2" s="182"/>
      <c r="T2" s="182"/>
      <c r="U2" s="182"/>
      <c r="V2" s="453">
        <f ca="1">TODAY()</f>
        <v>43021</v>
      </c>
      <c r="W2" s="453"/>
      <c r="X2" s="453"/>
      <c r="Y2" s="183"/>
    </row>
    <row r="3" spans="1:25" ht="18.600000000000001" customHeight="1" x14ac:dyDescent="0.25">
      <c r="C3" s="292" t="s">
        <v>1</v>
      </c>
      <c r="D3" s="184"/>
      <c r="E3" s="441" t="s">
        <v>2</v>
      </c>
      <c r="F3" s="441"/>
      <c r="G3" s="441"/>
      <c r="H3" s="441"/>
      <c r="I3" s="441"/>
      <c r="J3" s="441"/>
      <c r="K3" s="441"/>
      <c r="L3" s="441"/>
      <c r="M3" s="441"/>
      <c r="N3" s="441"/>
      <c r="O3" s="441"/>
      <c r="P3" s="441"/>
      <c r="Q3" s="441"/>
      <c r="R3" s="441"/>
      <c r="S3" s="441"/>
      <c r="T3" s="441"/>
      <c r="U3" s="441"/>
      <c r="V3" s="441"/>
      <c r="W3" s="441"/>
      <c r="X3" s="441"/>
      <c r="Y3" s="185"/>
    </row>
    <row r="4" spans="1:25" ht="23.45" customHeight="1" x14ac:dyDescent="0.25">
      <c r="C4" s="292" t="s">
        <v>3</v>
      </c>
      <c r="D4" s="184"/>
      <c r="E4" s="442"/>
      <c r="F4" s="442"/>
      <c r="G4" s="442"/>
      <c r="H4" s="442"/>
      <c r="I4" s="442"/>
      <c r="J4" s="442"/>
      <c r="K4" s="442"/>
      <c r="L4" s="442"/>
      <c r="M4" s="442"/>
      <c r="N4" s="442"/>
      <c r="O4" s="442"/>
      <c r="P4" s="442"/>
      <c r="Q4" s="442"/>
      <c r="R4" s="442"/>
      <c r="S4" s="442"/>
      <c r="T4" s="442"/>
      <c r="U4" s="442"/>
      <c r="V4" s="442"/>
      <c r="W4" s="442"/>
      <c r="X4" s="442"/>
      <c r="Y4" s="186"/>
    </row>
    <row r="5" spans="1:25" ht="9" customHeight="1" x14ac:dyDescent="0.25">
      <c r="C5" s="292"/>
      <c r="D5" s="184"/>
      <c r="E5" s="193"/>
      <c r="F5" s="193"/>
      <c r="G5" s="193"/>
      <c r="H5" s="193"/>
      <c r="I5" s="193"/>
      <c r="J5" s="193"/>
      <c r="K5" s="193"/>
      <c r="L5" s="193"/>
      <c r="M5" s="193"/>
      <c r="N5" s="193"/>
      <c r="O5" s="193"/>
      <c r="P5" s="193"/>
      <c r="Q5" s="193"/>
      <c r="R5" s="193"/>
      <c r="S5" s="193"/>
      <c r="T5" s="193"/>
      <c r="U5" s="193"/>
      <c r="V5" s="193"/>
      <c r="W5" s="193"/>
      <c r="X5" s="193"/>
      <c r="Y5" s="186"/>
    </row>
    <row r="6" spans="1:25" ht="15.6" customHeight="1" x14ac:dyDescent="0.25">
      <c r="C6" s="292" t="s">
        <v>4</v>
      </c>
      <c r="D6" s="187"/>
      <c r="E6" s="443"/>
      <c r="F6" s="443"/>
      <c r="G6" s="443"/>
      <c r="H6" s="443"/>
      <c r="I6" s="443"/>
      <c r="J6" s="443"/>
      <c r="K6" s="443"/>
      <c r="L6" s="443"/>
      <c r="M6" s="443"/>
      <c r="N6" s="443"/>
      <c r="O6" s="443"/>
      <c r="P6" s="443"/>
      <c r="Q6" s="443"/>
      <c r="R6" s="443"/>
      <c r="S6" s="443"/>
      <c r="T6" s="443"/>
      <c r="U6" s="443"/>
      <c r="V6" s="443"/>
      <c r="W6" s="443"/>
      <c r="X6" s="443"/>
      <c r="Y6" s="186"/>
    </row>
    <row r="7" spans="1:25" s="177" customFormat="1" ht="22.9" customHeight="1" x14ac:dyDescent="0.25">
      <c r="A7" s="378"/>
      <c r="C7" s="293" t="s">
        <v>5</v>
      </c>
      <c r="D7" s="188"/>
      <c r="E7" s="444"/>
      <c r="F7" s="444"/>
      <c r="G7" s="444"/>
      <c r="H7" s="444"/>
      <c r="I7" s="444"/>
      <c r="J7" s="444"/>
      <c r="K7" s="189"/>
      <c r="L7" s="189"/>
      <c r="M7" s="189"/>
      <c r="N7" s="190" t="s">
        <v>6</v>
      </c>
      <c r="O7" s="190"/>
      <c r="P7" s="445"/>
      <c r="Q7" s="445"/>
      <c r="R7" s="445"/>
      <c r="S7" s="445"/>
      <c r="T7" s="445"/>
      <c r="U7" s="445"/>
      <c r="V7" s="445"/>
      <c r="W7" s="445"/>
      <c r="X7" s="445"/>
      <c r="Y7" s="191"/>
    </row>
    <row r="8" spans="1:25" ht="6" customHeight="1" x14ac:dyDescent="0.25">
      <c r="B8" s="187"/>
      <c r="D8" s="187"/>
      <c r="E8" s="187"/>
      <c r="F8" s="193"/>
      <c r="G8" s="193"/>
      <c r="H8" s="193"/>
      <c r="I8" s="193"/>
      <c r="J8" s="193"/>
      <c r="K8" s="194"/>
      <c r="L8" s="194"/>
      <c r="M8" s="194"/>
      <c r="N8" s="194"/>
      <c r="O8" s="194"/>
      <c r="P8" s="194"/>
      <c r="Q8" s="194"/>
      <c r="R8" s="194"/>
      <c r="S8" s="194"/>
      <c r="T8" s="194"/>
    </row>
    <row r="9" spans="1:25" ht="78.599999999999994" customHeight="1" x14ac:dyDescent="0.25">
      <c r="B9" s="196"/>
      <c r="C9" s="294" t="s">
        <v>7</v>
      </c>
      <c r="D9" s="197"/>
      <c r="E9" s="438"/>
      <c r="F9" s="439"/>
      <c r="G9" s="439"/>
      <c r="H9" s="439"/>
      <c r="I9" s="439"/>
      <c r="J9" s="439"/>
      <c r="K9" s="439"/>
      <c r="L9" s="439"/>
      <c r="M9" s="439"/>
      <c r="N9" s="439"/>
      <c r="O9" s="439"/>
      <c r="P9" s="439"/>
      <c r="Q9" s="439"/>
      <c r="R9" s="439"/>
      <c r="S9" s="439"/>
      <c r="T9" s="439"/>
      <c r="U9" s="439"/>
      <c r="V9" s="439"/>
      <c r="W9" s="439"/>
      <c r="X9" s="440"/>
      <c r="Y9" s="198"/>
    </row>
    <row r="10" spans="1:25" ht="27.6" customHeight="1" x14ac:dyDescent="0.25">
      <c r="A10" s="372" t="s">
        <v>8</v>
      </c>
      <c r="C10" s="295" t="s">
        <v>9</v>
      </c>
    </row>
    <row r="11" spans="1:25" x14ac:dyDescent="0.25">
      <c r="A11" s="374"/>
      <c r="C11" s="176"/>
      <c r="E11" s="181" t="s">
        <v>10</v>
      </c>
    </row>
    <row r="12" spans="1:25" x14ac:dyDescent="0.25">
      <c r="A12" s="374"/>
      <c r="C12" s="176"/>
      <c r="E12" s="181" t="s">
        <v>11</v>
      </c>
    </row>
    <row r="13" spans="1:25" x14ac:dyDescent="0.25">
      <c r="A13" s="374"/>
      <c r="C13" s="176"/>
      <c r="E13" s="181" t="s">
        <v>13</v>
      </c>
      <c r="T13" s="199"/>
    </row>
    <row r="14" spans="1:25" x14ac:dyDescent="0.25">
      <c r="A14" s="374"/>
      <c r="B14" s="200"/>
      <c r="C14" s="176"/>
      <c r="E14" s="181" t="s">
        <v>15</v>
      </c>
    </row>
    <row r="15" spans="1:25" x14ac:dyDescent="0.25">
      <c r="A15" s="374"/>
      <c r="B15" s="200"/>
      <c r="C15" s="176"/>
      <c r="E15" s="181" t="s">
        <v>17</v>
      </c>
    </row>
    <row r="16" spans="1:25" x14ac:dyDescent="0.25">
      <c r="A16" s="374"/>
      <c r="B16" s="200"/>
      <c r="C16" s="176"/>
      <c r="E16" s="181" t="s">
        <v>19</v>
      </c>
      <c r="X16" s="177"/>
      <c r="Y16" s="201"/>
    </row>
    <row r="17" spans="1:26" x14ac:dyDescent="0.25">
      <c r="A17" s="374"/>
      <c r="B17" s="200"/>
      <c r="C17" s="176"/>
      <c r="E17" s="181" t="s">
        <v>21</v>
      </c>
    </row>
    <row r="18" spans="1:26" x14ac:dyDescent="0.25">
      <c r="A18" s="374"/>
      <c r="B18" s="200"/>
      <c r="C18" s="176"/>
      <c r="E18" s="181" t="s">
        <v>23</v>
      </c>
    </row>
    <row r="19" spans="1:26" x14ac:dyDescent="0.25">
      <c r="A19" s="374"/>
      <c r="B19" s="200"/>
      <c r="C19" s="176"/>
      <c r="E19" s="181" t="s">
        <v>26</v>
      </c>
    </row>
    <row r="20" spans="1:26" x14ac:dyDescent="0.25">
      <c r="A20" s="374"/>
      <c r="B20" s="200"/>
      <c r="C20" s="176"/>
      <c r="E20" s="181" t="s">
        <v>28</v>
      </c>
      <c r="J20" s="199"/>
      <c r="K20" s="199"/>
      <c r="L20" s="199"/>
    </row>
    <row r="21" spans="1:26" ht="19.899999999999999" customHeight="1" x14ac:dyDescent="0.25">
      <c r="A21" s="374"/>
      <c r="B21" s="202" t="s">
        <v>30</v>
      </c>
      <c r="C21" s="203"/>
    </row>
    <row r="22" spans="1:26" ht="14.45" customHeight="1" x14ac:dyDescent="0.25">
      <c r="A22" s="374"/>
      <c r="C22" s="176"/>
      <c r="E22" s="181" t="s">
        <v>32</v>
      </c>
      <c r="M22" s="450"/>
      <c r="N22" s="450"/>
      <c r="O22" s="450"/>
      <c r="P22" s="450"/>
      <c r="Q22" s="450"/>
      <c r="R22" s="450"/>
      <c r="S22" s="450"/>
      <c r="T22" s="450"/>
      <c r="U22" s="204" t="s">
        <v>33</v>
      </c>
      <c r="V22" s="446"/>
      <c r="W22" s="446"/>
      <c r="X22" s="447"/>
      <c r="Y22" s="205"/>
    </row>
    <row r="23" spans="1:26" x14ac:dyDescent="0.25">
      <c r="A23" s="374"/>
      <c r="C23" s="178"/>
      <c r="E23" s="451" t="s">
        <v>34</v>
      </c>
      <c r="F23" s="452"/>
      <c r="G23" s="452"/>
      <c r="H23" s="452"/>
      <c r="I23" s="452"/>
      <c r="J23" s="452"/>
      <c r="K23" s="452"/>
      <c r="L23" s="452"/>
      <c r="M23" s="452"/>
      <c r="N23" s="452"/>
      <c r="O23" s="452"/>
      <c r="P23" s="452"/>
      <c r="Q23" s="452"/>
      <c r="R23" s="452"/>
      <c r="S23" s="452"/>
      <c r="T23" s="452"/>
      <c r="U23" s="452"/>
      <c r="V23" s="452"/>
      <c r="W23" s="452"/>
      <c r="X23" s="452"/>
      <c r="Y23" s="206"/>
    </row>
    <row r="24" spans="1:26" x14ac:dyDescent="0.25">
      <c r="A24" s="374"/>
      <c r="C24" s="179"/>
      <c r="E24" s="207"/>
      <c r="F24" s="183"/>
      <c r="G24" s="183"/>
      <c r="H24" s="183"/>
      <c r="I24" s="183"/>
      <c r="J24" s="183"/>
      <c r="K24" s="183"/>
      <c r="L24" s="183"/>
      <c r="M24" s="183"/>
      <c r="N24" s="183"/>
      <c r="O24" s="183"/>
      <c r="P24" s="183"/>
      <c r="Q24" s="183"/>
      <c r="R24" s="183"/>
      <c r="S24" s="183"/>
      <c r="T24" s="208" t="s">
        <v>35</v>
      </c>
      <c r="U24" s="448"/>
      <c r="V24" s="448"/>
      <c r="W24" s="448"/>
      <c r="X24" s="448"/>
      <c r="Y24" s="205"/>
    </row>
    <row r="25" spans="1:26" ht="14.45" customHeight="1" x14ac:dyDescent="0.25">
      <c r="A25" s="374"/>
      <c r="C25" s="176"/>
      <c r="E25" s="403" t="s">
        <v>36</v>
      </c>
      <c r="F25" s="403"/>
      <c r="G25" s="403"/>
      <c r="H25" s="403"/>
      <c r="I25" s="403"/>
      <c r="J25" s="403"/>
      <c r="K25" s="403"/>
      <c r="L25" s="403"/>
      <c r="M25" s="403"/>
      <c r="N25" s="403"/>
      <c r="O25" s="403"/>
      <c r="P25" s="403"/>
      <c r="Q25" s="403"/>
      <c r="R25" s="403"/>
      <c r="S25" s="403"/>
      <c r="T25" s="403"/>
      <c r="U25" s="209"/>
      <c r="V25" s="209"/>
      <c r="W25" s="209"/>
      <c r="X25" s="210"/>
      <c r="Y25" s="210"/>
    </row>
    <row r="26" spans="1:26" ht="16.149999999999999" customHeight="1" x14ac:dyDescent="0.25">
      <c r="A26" s="374"/>
      <c r="C26" s="179"/>
      <c r="E26" s="211" t="s">
        <v>37</v>
      </c>
      <c r="F26" s="212"/>
      <c r="G26" s="212"/>
      <c r="H26" s="212"/>
      <c r="I26" s="212"/>
      <c r="J26" s="212"/>
      <c r="K26" s="212"/>
      <c r="L26" s="212"/>
      <c r="M26" s="212"/>
      <c r="N26" s="212"/>
      <c r="O26" s="212"/>
      <c r="P26" s="212"/>
      <c r="Q26" s="209" t="s">
        <v>33</v>
      </c>
      <c r="R26" s="209"/>
      <c r="S26" s="209"/>
      <c r="T26" s="446"/>
      <c r="U26" s="447"/>
      <c r="V26" s="447"/>
      <c r="W26" s="447"/>
      <c r="X26" s="447"/>
      <c r="Y26" s="205"/>
    </row>
    <row r="27" spans="1:26" x14ac:dyDescent="0.25">
      <c r="A27" s="374"/>
      <c r="C27" s="176"/>
      <c r="E27" s="181" t="s">
        <v>38</v>
      </c>
      <c r="Q27" s="209" t="s">
        <v>33</v>
      </c>
      <c r="R27" s="209"/>
      <c r="S27" s="209"/>
      <c r="T27" s="449"/>
      <c r="U27" s="449"/>
      <c r="V27" s="449"/>
      <c r="W27" s="449"/>
      <c r="X27" s="449"/>
      <c r="Y27" s="213"/>
    </row>
    <row r="28" spans="1:26" ht="10.15" customHeight="1" x14ac:dyDescent="0.25">
      <c r="C28" s="179"/>
      <c r="Q28" s="209"/>
      <c r="R28" s="209"/>
      <c r="S28" s="209"/>
      <c r="T28" s="214"/>
      <c r="U28" s="215"/>
      <c r="V28" s="215"/>
      <c r="W28" s="215"/>
      <c r="X28" s="215"/>
      <c r="Y28" s="215"/>
    </row>
    <row r="29" spans="1:26" ht="33.6" customHeight="1" x14ac:dyDescent="0.25">
      <c r="A29" s="431" t="s">
        <v>39</v>
      </c>
      <c r="B29" s="432"/>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3"/>
    </row>
    <row r="30" spans="1:26" ht="63.6" customHeight="1" x14ac:dyDescent="0.25">
      <c r="A30" s="431" t="s">
        <v>390</v>
      </c>
      <c r="B30" s="432"/>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3"/>
    </row>
    <row r="31" spans="1:26" ht="16.899999999999999" customHeight="1" x14ac:dyDescent="0.25">
      <c r="A31" s="374"/>
      <c r="C31" s="176"/>
      <c r="E31" s="181" t="s">
        <v>40</v>
      </c>
      <c r="Q31" s="209"/>
      <c r="R31" s="209"/>
      <c r="S31" s="209"/>
      <c r="T31" s="214"/>
      <c r="U31" s="215"/>
      <c r="V31" s="215"/>
      <c r="W31" s="215"/>
      <c r="X31" s="215"/>
      <c r="Y31" s="215"/>
    </row>
    <row r="32" spans="1:26" ht="15" customHeight="1" x14ac:dyDescent="0.25">
      <c r="C32" s="179"/>
      <c r="F32" s="181" t="s">
        <v>33</v>
      </c>
      <c r="G32" s="435"/>
      <c r="H32" s="435"/>
      <c r="I32" s="430"/>
      <c r="J32" s="430"/>
      <c r="K32" s="216"/>
      <c r="M32" s="217" t="s">
        <v>41</v>
      </c>
      <c r="N32" s="430"/>
      <c r="O32" s="430"/>
      <c r="P32" s="430"/>
      <c r="Q32" s="430"/>
      <c r="R32" s="430"/>
      <c r="S32" s="430"/>
      <c r="T32" s="430"/>
      <c r="U32" s="430"/>
      <c r="V32" s="430"/>
      <c r="W32" s="430"/>
      <c r="X32" s="430"/>
      <c r="Y32" s="210"/>
    </row>
    <row r="33" spans="1:26" ht="15" customHeight="1" x14ac:dyDescent="0.25">
      <c r="C33" s="179"/>
      <c r="F33" s="181" t="s">
        <v>33</v>
      </c>
      <c r="G33" s="434"/>
      <c r="H33" s="434"/>
      <c r="I33" s="429"/>
      <c r="J33" s="429"/>
      <c r="K33" s="216"/>
      <c r="M33" s="217" t="s">
        <v>41</v>
      </c>
      <c r="N33" s="429"/>
      <c r="O33" s="429"/>
      <c r="P33" s="429"/>
      <c r="Q33" s="429"/>
      <c r="R33" s="429"/>
      <c r="S33" s="429"/>
      <c r="T33" s="429"/>
      <c r="U33" s="429"/>
      <c r="V33" s="429"/>
      <c r="W33" s="429"/>
      <c r="X33" s="429"/>
      <c r="Y33" s="210"/>
    </row>
    <row r="34" spans="1:26" ht="15" customHeight="1" x14ac:dyDescent="0.25">
      <c r="C34" s="179"/>
      <c r="F34" s="181" t="s">
        <v>33</v>
      </c>
      <c r="G34" s="434"/>
      <c r="H34" s="434"/>
      <c r="I34" s="429"/>
      <c r="J34" s="429"/>
      <c r="K34" s="216"/>
      <c r="M34" s="217" t="s">
        <v>41</v>
      </c>
      <c r="N34" s="429"/>
      <c r="O34" s="429"/>
      <c r="P34" s="429"/>
      <c r="Q34" s="429"/>
      <c r="R34" s="429"/>
      <c r="S34" s="429"/>
      <c r="T34" s="429"/>
      <c r="U34" s="429"/>
      <c r="V34" s="429"/>
      <c r="W34" s="429"/>
      <c r="X34" s="429"/>
      <c r="Y34" s="210"/>
    </row>
    <row r="35" spans="1:26" ht="15" customHeight="1" x14ac:dyDescent="0.25">
      <c r="C35" s="179"/>
      <c r="F35" s="181" t="s">
        <v>33</v>
      </c>
      <c r="G35" s="434"/>
      <c r="H35" s="429"/>
      <c r="I35" s="429"/>
      <c r="J35" s="429"/>
      <c r="K35" s="216"/>
      <c r="M35" s="217" t="s">
        <v>41</v>
      </c>
      <c r="N35" s="429"/>
      <c r="O35" s="429"/>
      <c r="P35" s="429"/>
      <c r="Q35" s="429"/>
      <c r="R35" s="429"/>
      <c r="S35" s="429"/>
      <c r="T35" s="429"/>
      <c r="U35" s="429"/>
      <c r="V35" s="429"/>
      <c r="W35" s="429"/>
      <c r="X35" s="429"/>
      <c r="Y35" s="210"/>
    </row>
    <row r="36" spans="1:26" ht="15" customHeight="1" x14ac:dyDescent="0.25">
      <c r="C36" s="179"/>
      <c r="F36" s="181" t="s">
        <v>33</v>
      </c>
      <c r="G36" s="434"/>
      <c r="H36" s="429"/>
      <c r="I36" s="429"/>
      <c r="J36" s="429"/>
      <c r="K36" s="216"/>
      <c r="M36" s="217" t="s">
        <v>41</v>
      </c>
      <c r="N36" s="429"/>
      <c r="O36" s="429"/>
      <c r="P36" s="429"/>
      <c r="Q36" s="429"/>
      <c r="R36" s="429"/>
      <c r="S36" s="429"/>
      <c r="T36" s="429"/>
      <c r="U36" s="429"/>
      <c r="V36" s="429"/>
      <c r="W36" s="429"/>
      <c r="X36" s="429"/>
      <c r="Y36" s="210"/>
    </row>
    <row r="37" spans="1:26" ht="15" customHeight="1" x14ac:dyDescent="0.25">
      <c r="C37" s="179"/>
      <c r="F37" s="181" t="s">
        <v>33</v>
      </c>
      <c r="G37" s="434"/>
      <c r="H37" s="429"/>
      <c r="I37" s="429"/>
      <c r="J37" s="429"/>
      <c r="K37" s="216"/>
      <c r="M37" s="217" t="s">
        <v>41</v>
      </c>
      <c r="N37" s="429"/>
      <c r="O37" s="429"/>
      <c r="P37" s="429"/>
      <c r="Q37" s="429"/>
      <c r="R37" s="429"/>
      <c r="S37" s="429"/>
      <c r="T37" s="429"/>
      <c r="U37" s="429"/>
      <c r="V37" s="429"/>
      <c r="W37" s="429"/>
      <c r="X37" s="429"/>
      <c r="Y37" s="210"/>
    </row>
    <row r="38" spans="1:26" ht="15" customHeight="1" x14ac:dyDescent="0.25">
      <c r="C38" s="179"/>
      <c r="F38" s="181" t="s">
        <v>33</v>
      </c>
      <c r="G38" s="434"/>
      <c r="H38" s="429"/>
      <c r="I38" s="429"/>
      <c r="J38" s="429"/>
      <c r="K38" s="216"/>
      <c r="M38" s="217" t="s">
        <v>41</v>
      </c>
      <c r="N38" s="429"/>
      <c r="O38" s="429"/>
      <c r="P38" s="429"/>
      <c r="Q38" s="429"/>
      <c r="R38" s="429"/>
      <c r="S38" s="429"/>
      <c r="T38" s="429"/>
      <c r="U38" s="429"/>
      <c r="V38" s="429"/>
      <c r="W38" s="429"/>
      <c r="X38" s="429"/>
      <c r="Y38" s="210"/>
    </row>
    <row r="39" spans="1:26" ht="51" customHeight="1" x14ac:dyDescent="0.25">
      <c r="A39" s="431" t="s">
        <v>42</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3"/>
    </row>
    <row r="40" spans="1:26" ht="79.150000000000006" customHeight="1" x14ac:dyDescent="0.25">
      <c r="A40" s="431" t="s">
        <v>43</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3"/>
    </row>
    <row r="41" spans="1:26" ht="25.9" customHeight="1" x14ac:dyDescent="0.25">
      <c r="A41" s="374"/>
      <c r="C41" s="176"/>
      <c r="E41" s="181" t="s">
        <v>44</v>
      </c>
      <c r="Q41" s="214"/>
      <c r="R41" s="214"/>
      <c r="S41" s="214"/>
      <c r="T41" s="214"/>
      <c r="U41" s="215"/>
      <c r="V41" s="215"/>
      <c r="W41" s="215"/>
      <c r="X41" s="215"/>
      <c r="Y41" s="215"/>
    </row>
    <row r="42" spans="1:26" ht="15" customHeight="1" x14ac:dyDescent="0.25">
      <c r="A42" s="374"/>
      <c r="C42" s="179"/>
      <c r="F42" s="181" t="s">
        <v>33</v>
      </c>
      <c r="G42" s="435"/>
      <c r="H42" s="435"/>
      <c r="I42" s="430"/>
      <c r="J42" s="430"/>
      <c r="K42" s="216"/>
      <c r="M42" s="217" t="s">
        <v>41</v>
      </c>
      <c r="N42" s="430"/>
      <c r="O42" s="430"/>
      <c r="P42" s="430"/>
      <c r="Q42" s="430"/>
      <c r="R42" s="430"/>
      <c r="S42" s="430"/>
      <c r="T42" s="430"/>
      <c r="U42" s="430"/>
      <c r="V42" s="430"/>
      <c r="W42" s="430"/>
      <c r="X42" s="430"/>
      <c r="Y42" s="210"/>
    </row>
    <row r="43" spans="1:26" ht="15" customHeight="1" x14ac:dyDescent="0.25">
      <c r="A43" s="374"/>
      <c r="C43" s="179"/>
      <c r="F43" s="181" t="s">
        <v>33</v>
      </c>
      <c r="G43" s="434"/>
      <c r="H43" s="434"/>
      <c r="I43" s="429"/>
      <c r="J43" s="429"/>
      <c r="K43" s="216"/>
      <c r="M43" s="217" t="s">
        <v>41</v>
      </c>
      <c r="N43" s="429"/>
      <c r="O43" s="429"/>
      <c r="P43" s="429"/>
      <c r="Q43" s="429"/>
      <c r="R43" s="429"/>
      <c r="S43" s="429"/>
      <c r="T43" s="429"/>
      <c r="U43" s="429"/>
      <c r="V43" s="429"/>
      <c r="W43" s="429"/>
      <c r="X43" s="429"/>
      <c r="Y43" s="210"/>
    </row>
    <row r="44" spans="1:26" ht="15" customHeight="1" x14ac:dyDescent="0.25">
      <c r="A44" s="374"/>
      <c r="C44" s="179"/>
      <c r="F44" s="181" t="s">
        <v>33</v>
      </c>
      <c r="G44" s="434"/>
      <c r="H44" s="434"/>
      <c r="I44" s="429"/>
      <c r="J44" s="429"/>
      <c r="K44" s="216"/>
      <c r="M44" s="217" t="s">
        <v>41</v>
      </c>
      <c r="N44" s="429"/>
      <c r="O44" s="429"/>
      <c r="P44" s="429"/>
      <c r="Q44" s="429"/>
      <c r="R44" s="429"/>
      <c r="S44" s="429"/>
      <c r="T44" s="429"/>
      <c r="U44" s="429"/>
      <c r="V44" s="429"/>
      <c r="W44" s="429"/>
      <c r="X44" s="429"/>
      <c r="Y44" s="210"/>
    </row>
    <row r="45" spans="1:26" ht="15" customHeight="1" x14ac:dyDescent="0.25">
      <c r="A45" s="374"/>
      <c r="C45" s="179"/>
      <c r="F45" s="181" t="s">
        <v>33</v>
      </c>
      <c r="G45" s="434"/>
      <c r="H45" s="434"/>
      <c r="I45" s="429"/>
      <c r="J45" s="429"/>
      <c r="K45" s="216"/>
      <c r="M45" s="217" t="s">
        <v>41</v>
      </c>
      <c r="N45" s="429"/>
      <c r="O45" s="429"/>
      <c r="P45" s="429"/>
      <c r="Q45" s="429"/>
      <c r="R45" s="429"/>
      <c r="S45" s="429"/>
      <c r="T45" s="429"/>
      <c r="U45" s="429"/>
      <c r="V45" s="429"/>
      <c r="W45" s="429"/>
      <c r="X45" s="429"/>
      <c r="Y45" s="210"/>
    </row>
    <row r="46" spans="1:26" ht="15" customHeight="1" x14ac:dyDescent="0.25">
      <c r="A46" s="374"/>
      <c r="C46" s="179"/>
      <c r="F46" s="181" t="s">
        <v>33</v>
      </c>
      <c r="G46" s="434"/>
      <c r="H46" s="434"/>
      <c r="I46" s="429"/>
      <c r="J46" s="429"/>
      <c r="K46" s="216"/>
      <c r="M46" s="217" t="s">
        <v>41</v>
      </c>
      <c r="N46" s="429"/>
      <c r="O46" s="429"/>
      <c r="P46" s="429"/>
      <c r="Q46" s="429"/>
      <c r="R46" s="429"/>
      <c r="S46" s="429"/>
      <c r="T46" s="429"/>
      <c r="U46" s="429"/>
      <c r="V46" s="429"/>
      <c r="W46" s="429"/>
      <c r="X46" s="429"/>
      <c r="Y46" s="210"/>
    </row>
    <row r="47" spans="1:26" ht="15" customHeight="1" x14ac:dyDescent="0.25">
      <c r="A47" s="374"/>
      <c r="C47" s="179"/>
      <c r="F47" s="181" t="s">
        <v>33</v>
      </c>
      <c r="G47" s="434"/>
      <c r="H47" s="434"/>
      <c r="I47" s="429"/>
      <c r="J47" s="429"/>
      <c r="K47" s="216"/>
      <c r="M47" s="217" t="s">
        <v>41</v>
      </c>
      <c r="N47" s="429"/>
      <c r="O47" s="429"/>
      <c r="P47" s="429"/>
      <c r="Q47" s="429"/>
      <c r="R47" s="429"/>
      <c r="S47" s="429"/>
      <c r="T47" s="429"/>
      <c r="U47" s="429"/>
      <c r="V47" s="429"/>
      <c r="W47" s="429"/>
      <c r="X47" s="429"/>
      <c r="Y47" s="210"/>
    </row>
    <row r="48" spans="1:26" ht="15" customHeight="1" x14ac:dyDescent="0.25">
      <c r="A48" s="374"/>
      <c r="C48" s="179"/>
      <c r="F48" s="181" t="s">
        <v>33</v>
      </c>
      <c r="G48" s="434"/>
      <c r="H48" s="434"/>
      <c r="I48" s="429"/>
      <c r="J48" s="429"/>
      <c r="K48" s="216"/>
      <c r="M48" s="217" t="s">
        <v>41</v>
      </c>
      <c r="N48" s="429"/>
      <c r="O48" s="429"/>
      <c r="P48" s="429"/>
      <c r="Q48" s="429"/>
      <c r="R48" s="429"/>
      <c r="S48" s="429"/>
      <c r="T48" s="429"/>
      <c r="U48" s="429"/>
      <c r="V48" s="429"/>
      <c r="W48" s="429"/>
      <c r="X48" s="429"/>
      <c r="Y48" s="210"/>
    </row>
    <row r="49" spans="1:26" x14ac:dyDescent="0.25">
      <c r="A49" s="374"/>
      <c r="C49" s="179"/>
      <c r="G49" s="306"/>
      <c r="H49" s="306"/>
      <c r="I49" s="210"/>
      <c r="J49" s="210"/>
      <c r="K49" s="216"/>
      <c r="L49" s="195"/>
      <c r="M49" s="307"/>
      <c r="N49" s="210"/>
      <c r="O49" s="210"/>
      <c r="P49" s="210"/>
      <c r="Q49" s="210"/>
      <c r="R49" s="210"/>
      <c r="S49" s="210"/>
      <c r="T49" s="210"/>
      <c r="U49" s="210"/>
      <c r="V49" s="210"/>
      <c r="W49" s="210"/>
      <c r="X49" s="210"/>
      <c r="Y49" s="210"/>
    </row>
    <row r="50" spans="1:26" x14ac:dyDescent="0.25">
      <c r="A50" s="374"/>
      <c r="C50" s="176"/>
      <c r="E50" s="181" t="s">
        <v>382</v>
      </c>
      <c r="M50" s="450"/>
      <c r="N50" s="450"/>
      <c r="O50" s="450"/>
      <c r="P50" s="450"/>
      <c r="Q50" s="450"/>
      <c r="R50" s="450"/>
      <c r="S50" s="450"/>
      <c r="T50" s="450"/>
      <c r="U50" s="204" t="s">
        <v>33</v>
      </c>
      <c r="V50" s="446" t="str">
        <f>IF(M50="same as previous",V22," ")</f>
        <v xml:space="preserve"> </v>
      </c>
      <c r="W50" s="446"/>
      <c r="X50" s="447"/>
      <c r="Y50" s="210"/>
    </row>
    <row r="51" spans="1:26" ht="12.6" customHeight="1" x14ac:dyDescent="0.25">
      <c r="A51" s="374"/>
      <c r="C51" s="178"/>
      <c r="E51" s="451" t="s">
        <v>34</v>
      </c>
      <c r="F51" s="452"/>
      <c r="G51" s="452"/>
      <c r="H51" s="452"/>
      <c r="I51" s="452"/>
      <c r="J51" s="452"/>
      <c r="K51" s="452"/>
      <c r="L51" s="452"/>
      <c r="M51" s="452"/>
      <c r="N51" s="452"/>
      <c r="O51" s="452"/>
      <c r="P51" s="452"/>
      <c r="Q51" s="452"/>
      <c r="R51" s="452"/>
      <c r="S51" s="452"/>
      <c r="T51" s="452"/>
      <c r="U51" s="452"/>
      <c r="V51" s="452"/>
      <c r="W51" s="452"/>
      <c r="X51" s="452"/>
    </row>
    <row r="52" spans="1:26" x14ac:dyDescent="0.25">
      <c r="A52" s="374"/>
      <c r="C52" s="179"/>
      <c r="E52" s="207"/>
      <c r="F52" s="183"/>
      <c r="G52" s="183"/>
      <c r="H52" s="183"/>
      <c r="I52" s="183"/>
      <c r="J52" s="183"/>
      <c r="K52" s="183"/>
      <c r="L52" s="183"/>
      <c r="M52" s="183"/>
      <c r="N52" s="183"/>
      <c r="O52" s="183"/>
      <c r="P52" s="183"/>
      <c r="Q52" s="183"/>
      <c r="R52" s="183"/>
      <c r="S52" s="183"/>
      <c r="T52" s="208" t="s">
        <v>35</v>
      </c>
      <c r="U52" s="448" t="str">
        <f>IF(M50="Same as Previous",U24," ")</f>
        <v xml:space="preserve"> </v>
      </c>
      <c r="V52" s="448"/>
      <c r="W52" s="448"/>
      <c r="X52" s="448"/>
      <c r="Y52" s="218"/>
      <c r="Z52" s="199"/>
    </row>
    <row r="53" spans="1:26" ht="19.899999999999999" customHeight="1" x14ac:dyDescent="0.25">
      <c r="A53" s="374"/>
      <c r="C53" s="176"/>
      <c r="E53" s="181" t="s">
        <v>45</v>
      </c>
      <c r="Y53" s="210"/>
      <c r="Z53" s="199"/>
    </row>
    <row r="54" spans="1:26" ht="15" customHeight="1" x14ac:dyDescent="0.25">
      <c r="A54" s="374"/>
      <c r="C54" s="178"/>
      <c r="F54" s="209" t="s">
        <v>46</v>
      </c>
      <c r="G54" s="209"/>
      <c r="H54" s="209"/>
      <c r="I54" s="437"/>
      <c r="J54" s="437"/>
      <c r="K54" s="437"/>
      <c r="L54" s="437"/>
      <c r="M54" s="437"/>
      <c r="N54" s="437"/>
      <c r="O54" s="437"/>
      <c r="P54" s="437"/>
      <c r="Q54" s="437"/>
      <c r="R54" s="437"/>
      <c r="S54" s="437"/>
      <c r="T54" s="437"/>
      <c r="U54" s="437"/>
      <c r="V54" s="437"/>
      <c r="W54" s="437"/>
      <c r="X54" s="437"/>
      <c r="Y54" s="210"/>
      <c r="Z54" s="199"/>
    </row>
    <row r="55" spans="1:26" ht="15" customHeight="1" x14ac:dyDescent="0.25">
      <c r="A55" s="374"/>
      <c r="C55" s="179"/>
      <c r="F55" s="181" t="s">
        <v>33</v>
      </c>
      <c r="G55" s="435"/>
      <c r="H55" s="435"/>
      <c r="I55" s="430"/>
      <c r="J55" s="430"/>
      <c r="K55" s="216"/>
      <c r="M55" s="217" t="s">
        <v>41</v>
      </c>
      <c r="N55" s="430"/>
      <c r="O55" s="430"/>
      <c r="P55" s="430"/>
      <c r="Q55" s="430"/>
      <c r="R55" s="430"/>
      <c r="S55" s="430"/>
      <c r="T55" s="430"/>
      <c r="U55" s="430"/>
      <c r="V55" s="430"/>
      <c r="W55" s="430"/>
      <c r="X55" s="430"/>
      <c r="Y55" s="210"/>
      <c r="Z55" s="199"/>
    </row>
    <row r="56" spans="1:26" ht="15" customHeight="1" x14ac:dyDescent="0.25">
      <c r="A56" s="374"/>
      <c r="C56" s="179"/>
      <c r="F56" s="181" t="s">
        <v>33</v>
      </c>
      <c r="G56" s="435"/>
      <c r="H56" s="435"/>
      <c r="I56" s="430"/>
      <c r="J56" s="430"/>
      <c r="K56" s="216"/>
      <c r="M56" s="217" t="s">
        <v>41</v>
      </c>
      <c r="N56" s="429"/>
      <c r="O56" s="429"/>
      <c r="P56" s="429"/>
      <c r="Q56" s="429"/>
      <c r="R56" s="429"/>
      <c r="S56" s="429"/>
      <c r="T56" s="429"/>
      <c r="U56" s="429"/>
      <c r="V56" s="429"/>
      <c r="W56" s="429"/>
      <c r="X56" s="429"/>
      <c r="Y56" s="210"/>
      <c r="Z56" s="199"/>
    </row>
    <row r="57" spans="1:26" ht="15" customHeight="1" x14ac:dyDescent="0.25">
      <c r="A57" s="374"/>
      <c r="C57" s="179"/>
      <c r="F57" s="181" t="s">
        <v>33</v>
      </c>
      <c r="G57" s="435"/>
      <c r="H57" s="435"/>
      <c r="I57" s="430"/>
      <c r="J57" s="430"/>
      <c r="K57" s="216"/>
      <c r="M57" s="217" t="s">
        <v>41</v>
      </c>
      <c r="N57" s="429"/>
      <c r="O57" s="429"/>
      <c r="P57" s="429"/>
      <c r="Q57" s="429"/>
      <c r="R57" s="429"/>
      <c r="S57" s="429"/>
      <c r="T57" s="429"/>
      <c r="U57" s="429"/>
      <c r="V57" s="429"/>
      <c r="W57" s="429"/>
      <c r="X57" s="429"/>
      <c r="Y57" s="210"/>
      <c r="Z57" s="199"/>
    </row>
    <row r="58" spans="1:26" ht="15" customHeight="1" x14ac:dyDescent="0.25">
      <c r="A58" s="374"/>
      <c r="C58" s="179"/>
      <c r="F58" s="181" t="s">
        <v>33</v>
      </c>
      <c r="G58" s="435"/>
      <c r="H58" s="435"/>
      <c r="I58" s="430"/>
      <c r="J58" s="430"/>
      <c r="K58" s="216"/>
      <c r="M58" s="217" t="s">
        <v>41</v>
      </c>
      <c r="N58" s="429"/>
      <c r="O58" s="429"/>
      <c r="P58" s="429"/>
      <c r="Q58" s="429"/>
      <c r="R58" s="429"/>
      <c r="S58" s="429"/>
      <c r="T58" s="429"/>
      <c r="U58" s="429"/>
      <c r="V58" s="429"/>
      <c r="W58" s="429"/>
      <c r="X58" s="429"/>
      <c r="Y58" s="210"/>
    </row>
    <row r="59" spans="1:26" ht="15" customHeight="1" x14ac:dyDescent="0.25">
      <c r="A59" s="374"/>
      <c r="C59" s="179"/>
      <c r="F59" s="181" t="s">
        <v>33</v>
      </c>
      <c r="G59" s="435"/>
      <c r="H59" s="435"/>
      <c r="I59" s="430"/>
      <c r="J59" s="430"/>
      <c r="K59" s="216"/>
      <c r="M59" s="217" t="s">
        <v>41</v>
      </c>
      <c r="N59" s="429"/>
      <c r="O59" s="429"/>
      <c r="P59" s="429"/>
      <c r="Q59" s="429"/>
      <c r="R59" s="429"/>
      <c r="S59" s="429"/>
      <c r="T59" s="429"/>
      <c r="U59" s="429"/>
      <c r="V59" s="429"/>
      <c r="W59" s="429"/>
      <c r="X59" s="429"/>
    </row>
    <row r="60" spans="1:26" ht="15" customHeight="1" x14ac:dyDescent="0.25">
      <c r="A60" s="374"/>
      <c r="C60" s="179"/>
      <c r="F60" s="181" t="s">
        <v>33</v>
      </c>
      <c r="G60" s="435"/>
      <c r="H60" s="435"/>
      <c r="I60" s="430"/>
      <c r="J60" s="430"/>
      <c r="K60" s="216"/>
      <c r="M60" s="217" t="s">
        <v>41</v>
      </c>
      <c r="N60" s="429"/>
      <c r="O60" s="429"/>
      <c r="P60" s="429"/>
      <c r="Q60" s="429"/>
      <c r="R60" s="429"/>
      <c r="S60" s="429"/>
      <c r="T60" s="429"/>
      <c r="U60" s="429"/>
      <c r="V60" s="429"/>
      <c r="W60" s="429"/>
      <c r="X60" s="429"/>
      <c r="Y60" s="221"/>
    </row>
    <row r="61" spans="1:26" ht="15" customHeight="1" x14ac:dyDescent="0.25">
      <c r="A61" s="374"/>
      <c r="C61" s="179"/>
      <c r="F61" s="181" t="s">
        <v>33</v>
      </c>
      <c r="G61" s="435"/>
      <c r="H61" s="435"/>
      <c r="I61" s="430"/>
      <c r="J61" s="430"/>
      <c r="K61" s="216"/>
      <c r="M61" s="217" t="s">
        <v>41</v>
      </c>
      <c r="N61" s="429"/>
      <c r="O61" s="429"/>
      <c r="P61" s="429"/>
      <c r="Q61" s="429"/>
      <c r="R61" s="429"/>
      <c r="S61" s="429"/>
      <c r="T61" s="429"/>
      <c r="U61" s="429"/>
      <c r="V61" s="429"/>
      <c r="W61" s="429"/>
      <c r="X61" s="429"/>
      <c r="Y61" s="223"/>
    </row>
    <row r="62" spans="1:26" ht="19.899999999999999" customHeight="1" x14ac:dyDescent="0.25">
      <c r="A62" s="374"/>
      <c r="C62" s="176"/>
      <c r="E62" s="181" t="s">
        <v>47</v>
      </c>
      <c r="Y62" s="210"/>
      <c r="Z62" s="199"/>
    </row>
    <row r="63" spans="1:26" ht="15" customHeight="1" x14ac:dyDescent="0.25">
      <c r="A63" s="374"/>
      <c r="C63" s="178"/>
      <c r="F63" s="209" t="s">
        <v>46</v>
      </c>
      <c r="G63" s="209"/>
      <c r="H63" s="209"/>
      <c r="I63" s="437"/>
      <c r="J63" s="437"/>
      <c r="K63" s="437"/>
      <c r="L63" s="437"/>
      <c r="M63" s="437"/>
      <c r="N63" s="437"/>
      <c r="O63" s="437"/>
      <c r="P63" s="437"/>
      <c r="Q63" s="437"/>
      <c r="R63" s="437"/>
      <c r="S63" s="437"/>
      <c r="T63" s="437"/>
      <c r="U63" s="220"/>
      <c r="V63" s="221"/>
      <c r="W63" s="221"/>
      <c r="X63" s="221"/>
      <c r="Y63" s="210"/>
      <c r="Z63" s="199"/>
    </row>
    <row r="64" spans="1:26" ht="15" customHeight="1" x14ac:dyDescent="0.25">
      <c r="A64" s="374"/>
      <c r="C64" s="179"/>
      <c r="F64" s="181" t="s">
        <v>33</v>
      </c>
      <c r="G64" s="435"/>
      <c r="H64" s="435"/>
      <c r="I64" s="430"/>
      <c r="J64" s="430"/>
      <c r="K64" s="216"/>
      <c r="M64" s="217" t="s">
        <v>41</v>
      </c>
      <c r="N64" s="430"/>
      <c r="O64" s="430"/>
      <c r="P64" s="430"/>
      <c r="Q64" s="430"/>
      <c r="R64" s="430"/>
      <c r="S64" s="430"/>
      <c r="T64" s="430"/>
      <c r="U64" s="430"/>
      <c r="V64" s="430"/>
      <c r="W64" s="430"/>
      <c r="X64" s="430"/>
      <c r="Y64" s="210"/>
      <c r="Z64" s="199"/>
    </row>
    <row r="65" spans="1:26" ht="15" customHeight="1" x14ac:dyDescent="0.25">
      <c r="A65" s="374"/>
      <c r="C65" s="179"/>
      <c r="F65" s="181" t="s">
        <v>33</v>
      </c>
      <c r="G65" s="435"/>
      <c r="H65" s="435"/>
      <c r="I65" s="430"/>
      <c r="J65" s="430"/>
      <c r="K65" s="216"/>
      <c r="M65" s="217" t="s">
        <v>41</v>
      </c>
      <c r="N65" s="429"/>
      <c r="O65" s="429"/>
      <c r="P65" s="429"/>
      <c r="Q65" s="429"/>
      <c r="R65" s="429"/>
      <c r="S65" s="429"/>
      <c r="T65" s="429"/>
      <c r="U65" s="429"/>
      <c r="V65" s="429"/>
      <c r="W65" s="429"/>
      <c r="X65" s="429"/>
      <c r="Y65" s="210"/>
      <c r="Z65" s="199"/>
    </row>
    <row r="66" spans="1:26" ht="15" customHeight="1" x14ac:dyDescent="0.25">
      <c r="A66" s="374"/>
      <c r="C66" s="179"/>
      <c r="F66" s="181" t="s">
        <v>33</v>
      </c>
      <c r="G66" s="435"/>
      <c r="H66" s="435"/>
      <c r="I66" s="430"/>
      <c r="J66" s="430"/>
      <c r="K66" s="216"/>
      <c r="M66" s="217" t="s">
        <v>41</v>
      </c>
      <c r="N66" s="429"/>
      <c r="O66" s="429"/>
      <c r="P66" s="429"/>
      <c r="Q66" s="429"/>
      <c r="R66" s="429"/>
      <c r="S66" s="429"/>
      <c r="T66" s="429"/>
      <c r="U66" s="429"/>
      <c r="V66" s="429"/>
      <c r="W66" s="429"/>
      <c r="X66" s="429"/>
    </row>
    <row r="67" spans="1:26" ht="15" customHeight="1" x14ac:dyDescent="0.25">
      <c r="A67" s="374"/>
      <c r="C67" s="179"/>
      <c r="F67" s="181" t="s">
        <v>33</v>
      </c>
      <c r="G67" s="435"/>
      <c r="H67" s="435"/>
      <c r="I67" s="430"/>
      <c r="J67" s="430"/>
      <c r="K67" s="216"/>
      <c r="M67" s="217" t="s">
        <v>41</v>
      </c>
      <c r="N67" s="429"/>
      <c r="O67" s="429"/>
      <c r="P67" s="429"/>
      <c r="Q67" s="429"/>
      <c r="R67" s="429"/>
      <c r="S67" s="429"/>
      <c r="T67" s="429"/>
      <c r="U67" s="429"/>
      <c r="V67" s="429"/>
      <c r="W67" s="429"/>
      <c r="X67" s="429"/>
      <c r="Y67" s="223"/>
    </row>
    <row r="68" spans="1:26" ht="15" customHeight="1" x14ac:dyDescent="0.25">
      <c r="A68" s="374"/>
      <c r="C68" s="179"/>
      <c r="F68" s="181" t="s">
        <v>33</v>
      </c>
      <c r="G68" s="435"/>
      <c r="H68" s="435"/>
      <c r="I68" s="430"/>
      <c r="J68" s="430"/>
      <c r="K68" s="216"/>
      <c r="M68" s="217" t="s">
        <v>41</v>
      </c>
      <c r="N68" s="429"/>
      <c r="O68" s="429"/>
      <c r="P68" s="429"/>
      <c r="Q68" s="429"/>
      <c r="R68" s="429"/>
      <c r="S68" s="429"/>
      <c r="T68" s="429"/>
      <c r="U68" s="429"/>
      <c r="V68" s="429"/>
      <c r="W68" s="429"/>
      <c r="X68" s="429"/>
      <c r="Y68" s="210"/>
    </row>
    <row r="69" spans="1:26" ht="19.899999999999999" customHeight="1" x14ac:dyDescent="0.25">
      <c r="A69" s="374"/>
      <c r="C69" s="176"/>
      <c r="E69" s="181" t="s">
        <v>379</v>
      </c>
      <c r="X69" s="195"/>
      <c r="Y69" s="210"/>
    </row>
    <row r="70" spans="1:26" ht="15" customHeight="1" x14ac:dyDescent="0.25">
      <c r="A70" s="374"/>
      <c r="C70" s="179"/>
      <c r="F70" s="209" t="s">
        <v>46</v>
      </c>
      <c r="G70" s="209"/>
      <c r="H70" s="209"/>
      <c r="I70" s="437"/>
      <c r="J70" s="437"/>
      <c r="K70" s="437"/>
      <c r="L70" s="437"/>
      <c r="M70" s="437"/>
      <c r="N70" s="437"/>
      <c r="O70" s="437"/>
      <c r="P70" s="437"/>
      <c r="Q70" s="437"/>
      <c r="R70" s="437"/>
      <c r="S70" s="437"/>
      <c r="T70" s="437"/>
      <c r="U70" s="220"/>
      <c r="V70" s="222"/>
      <c r="W70" s="222"/>
      <c r="X70" s="223"/>
      <c r="Y70" s="223"/>
    </row>
    <row r="71" spans="1:26" ht="15" customHeight="1" x14ac:dyDescent="0.25">
      <c r="A71" s="374"/>
      <c r="C71" s="179"/>
      <c r="F71" s="181" t="s">
        <v>33</v>
      </c>
      <c r="G71" s="435"/>
      <c r="H71" s="435"/>
      <c r="I71" s="430"/>
      <c r="J71" s="430"/>
      <c r="K71" s="216"/>
      <c r="M71" s="217" t="s">
        <v>41</v>
      </c>
      <c r="N71" s="435"/>
      <c r="O71" s="430"/>
      <c r="P71" s="430"/>
      <c r="Q71" s="430"/>
      <c r="R71" s="430"/>
      <c r="S71" s="430"/>
      <c r="T71" s="430"/>
      <c r="U71" s="430"/>
      <c r="V71" s="430"/>
      <c r="W71" s="430"/>
      <c r="X71" s="430"/>
      <c r="Y71" s="210"/>
    </row>
    <row r="72" spans="1:26" ht="15" customHeight="1" x14ac:dyDescent="0.25">
      <c r="A72" s="374"/>
      <c r="C72" s="179"/>
      <c r="F72" s="181" t="s">
        <v>33</v>
      </c>
      <c r="G72" s="435"/>
      <c r="H72" s="435"/>
      <c r="I72" s="430"/>
      <c r="J72" s="430"/>
      <c r="K72" s="216"/>
      <c r="M72" s="217" t="s">
        <v>41</v>
      </c>
      <c r="N72" s="429"/>
      <c r="O72" s="429"/>
      <c r="P72" s="429"/>
      <c r="Q72" s="429"/>
      <c r="R72" s="429"/>
      <c r="S72" s="429"/>
      <c r="T72" s="429"/>
      <c r="U72" s="429"/>
      <c r="V72" s="429"/>
      <c r="W72" s="429"/>
      <c r="X72" s="429"/>
      <c r="Y72" s="210"/>
    </row>
    <row r="73" spans="1:26" ht="15" customHeight="1" x14ac:dyDescent="0.25">
      <c r="A73" s="374"/>
      <c r="C73" s="179"/>
      <c r="F73" s="209" t="s">
        <v>46</v>
      </c>
      <c r="G73" s="209"/>
      <c r="H73" s="209"/>
      <c r="I73" s="437"/>
      <c r="J73" s="437"/>
      <c r="K73" s="437"/>
      <c r="L73" s="437"/>
      <c r="M73" s="437"/>
      <c r="N73" s="437"/>
      <c r="O73" s="437"/>
      <c r="P73" s="437"/>
      <c r="Q73" s="437"/>
      <c r="R73" s="437"/>
      <c r="S73" s="437"/>
      <c r="T73" s="437"/>
      <c r="U73" s="220"/>
      <c r="V73" s="224"/>
      <c r="W73" s="224"/>
      <c r="X73" s="225"/>
      <c r="Y73" s="223"/>
    </row>
    <row r="74" spans="1:26" ht="15" customHeight="1" x14ac:dyDescent="0.25">
      <c r="A74" s="374"/>
      <c r="C74" s="179"/>
      <c r="F74" s="181" t="s">
        <v>33</v>
      </c>
      <c r="G74" s="435"/>
      <c r="H74" s="435"/>
      <c r="I74" s="435"/>
      <c r="J74" s="435"/>
      <c r="K74" s="216"/>
      <c r="M74" s="217" t="s">
        <v>41</v>
      </c>
      <c r="N74" s="430"/>
      <c r="O74" s="430"/>
      <c r="P74" s="430"/>
      <c r="Q74" s="430"/>
      <c r="R74" s="430"/>
      <c r="S74" s="430"/>
      <c r="T74" s="430"/>
      <c r="U74" s="430"/>
      <c r="V74" s="430"/>
      <c r="W74" s="430"/>
      <c r="X74" s="430"/>
      <c r="Y74" s="215"/>
    </row>
    <row r="75" spans="1:26" ht="15" customHeight="1" x14ac:dyDescent="0.25">
      <c r="A75" s="374"/>
      <c r="C75" s="179"/>
      <c r="F75" s="181" t="s">
        <v>33</v>
      </c>
      <c r="G75" s="435"/>
      <c r="H75" s="435"/>
      <c r="I75" s="435"/>
      <c r="J75" s="435"/>
      <c r="K75" s="216"/>
      <c r="M75" s="217" t="s">
        <v>41</v>
      </c>
      <c r="N75" s="429"/>
      <c r="O75" s="429"/>
      <c r="P75" s="429"/>
      <c r="Q75" s="429"/>
      <c r="R75" s="429"/>
      <c r="S75" s="429"/>
      <c r="T75" s="429"/>
      <c r="U75" s="429"/>
      <c r="V75" s="429"/>
      <c r="W75" s="429"/>
      <c r="X75" s="429"/>
      <c r="Y75" s="210"/>
    </row>
    <row r="76" spans="1:26" ht="15" customHeight="1" x14ac:dyDescent="0.25">
      <c r="A76" s="374"/>
      <c r="C76" s="179"/>
      <c r="F76" s="209" t="s">
        <v>46</v>
      </c>
      <c r="G76" s="209"/>
      <c r="H76" s="209"/>
      <c r="I76" s="437"/>
      <c r="J76" s="437"/>
      <c r="K76" s="437"/>
      <c r="L76" s="437"/>
      <c r="M76" s="437"/>
      <c r="N76" s="437"/>
      <c r="O76" s="437"/>
      <c r="P76" s="437"/>
      <c r="Q76" s="437"/>
      <c r="R76" s="437"/>
      <c r="S76" s="437"/>
      <c r="T76" s="437"/>
      <c r="U76" s="220"/>
      <c r="V76" s="224"/>
      <c r="W76" s="224"/>
      <c r="X76" s="225"/>
      <c r="Y76" s="216"/>
    </row>
    <row r="77" spans="1:26" ht="15" customHeight="1" x14ac:dyDescent="0.25">
      <c r="C77" s="179"/>
      <c r="F77" s="181" t="s">
        <v>33</v>
      </c>
      <c r="G77" s="435"/>
      <c r="H77" s="435"/>
      <c r="I77" s="435"/>
      <c r="J77" s="435"/>
      <c r="K77" s="216"/>
      <c r="M77" s="217" t="s">
        <v>41</v>
      </c>
      <c r="N77" s="430"/>
      <c r="O77" s="430"/>
      <c r="P77" s="430"/>
      <c r="Q77" s="430"/>
      <c r="R77" s="430"/>
      <c r="S77" s="430"/>
      <c r="T77" s="430"/>
      <c r="U77" s="430"/>
      <c r="V77" s="430"/>
      <c r="W77" s="430"/>
      <c r="X77" s="430"/>
      <c r="Y77" s="223"/>
    </row>
    <row r="78" spans="1:26" ht="15" customHeight="1" x14ac:dyDescent="0.25">
      <c r="C78" s="179"/>
      <c r="F78" s="181" t="s">
        <v>33</v>
      </c>
      <c r="G78" s="434"/>
      <c r="H78" s="434"/>
      <c r="I78" s="434"/>
      <c r="J78" s="434"/>
      <c r="K78" s="216"/>
      <c r="M78" s="217" t="s">
        <v>41</v>
      </c>
      <c r="N78" s="429"/>
      <c r="O78" s="429"/>
      <c r="P78" s="429"/>
      <c r="Q78" s="429"/>
      <c r="R78" s="429"/>
      <c r="S78" s="429"/>
      <c r="T78" s="429"/>
      <c r="U78" s="429"/>
      <c r="V78" s="429"/>
      <c r="W78" s="429"/>
      <c r="X78" s="429"/>
      <c r="Y78" s="210"/>
    </row>
    <row r="79" spans="1:26" ht="19.899999999999999" customHeight="1" x14ac:dyDescent="0.25">
      <c r="C79" s="176"/>
      <c r="E79" s="181" t="s">
        <v>48</v>
      </c>
      <c r="F79" s="209"/>
      <c r="G79" s="209"/>
      <c r="H79" s="209"/>
      <c r="I79" s="216"/>
      <c r="J79" s="216"/>
      <c r="K79" s="216"/>
      <c r="L79" s="216"/>
      <c r="M79" s="195"/>
      <c r="N79" s="195"/>
      <c r="O79" s="195"/>
      <c r="P79" s="195"/>
      <c r="Q79" s="195"/>
      <c r="R79" s="195"/>
      <c r="S79" s="195"/>
      <c r="T79" s="195"/>
      <c r="U79" s="219"/>
      <c r="V79" s="219"/>
      <c r="W79" s="219"/>
      <c r="X79" s="216"/>
      <c r="Y79" s="210"/>
    </row>
    <row r="80" spans="1:26" ht="15" customHeight="1" x14ac:dyDescent="0.25">
      <c r="C80" s="179"/>
      <c r="F80" s="209" t="s">
        <v>46</v>
      </c>
      <c r="G80" s="209"/>
      <c r="H80" s="209"/>
      <c r="I80" s="437"/>
      <c r="J80" s="437"/>
      <c r="K80" s="437"/>
      <c r="L80" s="437"/>
      <c r="M80" s="437"/>
      <c r="N80" s="437"/>
      <c r="O80" s="437"/>
      <c r="P80" s="437"/>
      <c r="Q80" s="437"/>
      <c r="R80" s="437"/>
      <c r="S80" s="437"/>
      <c r="T80" s="437"/>
      <c r="U80" s="220"/>
      <c r="V80" s="222"/>
      <c r="W80" s="222"/>
      <c r="X80" s="223"/>
      <c r="Y80" s="210"/>
    </row>
    <row r="81" spans="3:25" ht="15" customHeight="1" x14ac:dyDescent="0.25">
      <c r="C81" s="179"/>
      <c r="F81" s="181" t="s">
        <v>33</v>
      </c>
      <c r="G81" s="435"/>
      <c r="H81" s="435"/>
      <c r="I81" s="430"/>
      <c r="J81" s="430"/>
      <c r="K81" s="216"/>
      <c r="M81" s="217" t="s">
        <v>41</v>
      </c>
      <c r="N81" s="430"/>
      <c r="O81" s="430"/>
      <c r="P81" s="430"/>
      <c r="Q81" s="430"/>
      <c r="R81" s="430"/>
      <c r="S81" s="430"/>
      <c r="T81" s="430"/>
      <c r="U81" s="430"/>
      <c r="V81" s="430"/>
      <c r="W81" s="430"/>
      <c r="X81" s="430"/>
      <c r="Y81" s="210"/>
    </row>
    <row r="82" spans="3:25" ht="15" customHeight="1" x14ac:dyDescent="0.25">
      <c r="C82" s="179"/>
      <c r="F82" s="181" t="s">
        <v>33</v>
      </c>
      <c r="G82" s="435"/>
      <c r="H82" s="435"/>
      <c r="I82" s="430"/>
      <c r="J82" s="430"/>
      <c r="K82" s="216"/>
      <c r="M82" s="217" t="s">
        <v>41</v>
      </c>
      <c r="N82" s="429"/>
      <c r="O82" s="429"/>
      <c r="P82" s="429"/>
      <c r="Q82" s="429"/>
      <c r="R82" s="429"/>
      <c r="S82" s="429"/>
      <c r="T82" s="429"/>
      <c r="U82" s="429"/>
      <c r="V82" s="429"/>
      <c r="W82" s="429"/>
      <c r="X82" s="429"/>
      <c r="Y82" s="210"/>
    </row>
    <row r="83" spans="3:25" ht="15" customHeight="1" x14ac:dyDescent="0.25">
      <c r="C83" s="179"/>
      <c r="F83" s="181" t="s">
        <v>33</v>
      </c>
      <c r="G83" s="435"/>
      <c r="H83" s="435"/>
      <c r="I83" s="430"/>
      <c r="J83" s="430"/>
      <c r="K83" s="216"/>
      <c r="M83" s="217" t="s">
        <v>41</v>
      </c>
      <c r="N83" s="429"/>
      <c r="O83" s="429"/>
      <c r="P83" s="429"/>
      <c r="Q83" s="429"/>
      <c r="R83" s="429"/>
      <c r="S83" s="429"/>
      <c r="T83" s="429"/>
      <c r="U83" s="429"/>
      <c r="V83" s="429"/>
      <c r="W83" s="429"/>
      <c r="X83" s="429"/>
      <c r="Y83" s="216"/>
    </row>
    <row r="84" spans="3:25" ht="15" customHeight="1" x14ac:dyDescent="0.25">
      <c r="C84" s="179"/>
      <c r="F84" s="181" t="s">
        <v>33</v>
      </c>
      <c r="G84" s="435"/>
      <c r="H84" s="435"/>
      <c r="I84" s="430"/>
      <c r="J84" s="430"/>
      <c r="K84" s="216"/>
      <c r="M84" s="217" t="s">
        <v>41</v>
      </c>
      <c r="N84" s="429"/>
      <c r="O84" s="429"/>
      <c r="P84" s="429"/>
      <c r="Q84" s="429"/>
      <c r="R84" s="429"/>
      <c r="S84" s="429"/>
      <c r="T84" s="429"/>
      <c r="U84" s="429"/>
      <c r="V84" s="429"/>
      <c r="W84" s="429"/>
      <c r="X84" s="429"/>
      <c r="Y84" s="223"/>
    </row>
    <row r="85" spans="3:25" ht="15" customHeight="1" x14ac:dyDescent="0.25">
      <c r="C85" s="179"/>
      <c r="F85" s="181" t="s">
        <v>33</v>
      </c>
      <c r="G85" s="435"/>
      <c r="H85" s="435"/>
      <c r="I85" s="430"/>
      <c r="J85" s="430"/>
      <c r="K85" s="216"/>
      <c r="M85" s="217" t="s">
        <v>41</v>
      </c>
      <c r="N85" s="429"/>
      <c r="O85" s="429"/>
      <c r="P85" s="429"/>
      <c r="Q85" s="429"/>
      <c r="R85" s="429"/>
      <c r="S85" s="429"/>
      <c r="T85" s="429"/>
      <c r="U85" s="429"/>
      <c r="V85" s="429"/>
      <c r="W85" s="429"/>
      <c r="X85" s="429"/>
      <c r="Y85" s="210"/>
    </row>
    <row r="86" spans="3:25" ht="19.899999999999999" customHeight="1" x14ac:dyDescent="0.25">
      <c r="C86" s="382"/>
      <c r="E86" s="181" t="s">
        <v>430</v>
      </c>
      <c r="F86" s="209"/>
      <c r="G86" s="209"/>
      <c r="H86" s="209"/>
      <c r="I86" s="216"/>
      <c r="J86" s="216"/>
      <c r="K86" s="216"/>
      <c r="L86" s="216"/>
      <c r="M86" s="195"/>
      <c r="N86" s="195"/>
      <c r="O86" s="195"/>
      <c r="P86" s="195"/>
      <c r="Q86" s="195"/>
      <c r="R86" s="195"/>
      <c r="S86" s="195"/>
      <c r="T86" s="195"/>
      <c r="U86" s="219"/>
      <c r="V86" s="226"/>
      <c r="W86" s="226"/>
      <c r="X86" s="216"/>
      <c r="Y86" s="210"/>
    </row>
    <row r="87" spans="3:25" ht="15" customHeight="1" x14ac:dyDescent="0.25">
      <c r="C87" s="381"/>
      <c r="F87" s="209" t="s">
        <v>46</v>
      </c>
      <c r="G87" s="209"/>
      <c r="H87" s="209"/>
      <c r="I87" s="437"/>
      <c r="J87" s="437"/>
      <c r="K87" s="437"/>
      <c r="L87" s="437"/>
      <c r="M87" s="437"/>
      <c r="N87" s="437"/>
      <c r="O87" s="437"/>
      <c r="P87" s="437"/>
      <c r="Q87" s="437"/>
      <c r="R87" s="437"/>
      <c r="S87" s="437"/>
      <c r="T87" s="437"/>
      <c r="U87" s="220"/>
      <c r="V87" s="222"/>
      <c r="W87" s="222"/>
      <c r="X87" s="223"/>
      <c r="Y87" s="210"/>
    </row>
    <row r="88" spans="3:25" ht="15" customHeight="1" x14ac:dyDescent="0.25">
      <c r="C88" s="179"/>
      <c r="F88" s="181" t="s">
        <v>33</v>
      </c>
      <c r="G88" s="435"/>
      <c r="H88" s="435"/>
      <c r="I88" s="435"/>
      <c r="J88" s="435"/>
      <c r="K88" s="216"/>
      <c r="M88" s="217" t="s">
        <v>41</v>
      </c>
      <c r="N88" s="430"/>
      <c r="O88" s="430"/>
      <c r="P88" s="430"/>
      <c r="Q88" s="430"/>
      <c r="R88" s="430"/>
      <c r="S88" s="430"/>
      <c r="T88" s="430"/>
      <c r="U88" s="430"/>
      <c r="V88" s="430"/>
      <c r="W88" s="430"/>
      <c r="X88" s="430"/>
      <c r="Y88" s="210"/>
    </row>
    <row r="89" spans="3:25" ht="15" customHeight="1" x14ac:dyDescent="0.25">
      <c r="C89" s="179"/>
      <c r="F89" s="181" t="s">
        <v>33</v>
      </c>
      <c r="G89" s="434"/>
      <c r="H89" s="434"/>
      <c r="I89" s="434"/>
      <c r="J89" s="434"/>
      <c r="K89" s="216"/>
      <c r="M89" s="217" t="s">
        <v>41</v>
      </c>
      <c r="N89" s="429"/>
      <c r="O89" s="429"/>
      <c r="P89" s="429"/>
      <c r="Q89" s="429"/>
      <c r="R89" s="429"/>
      <c r="S89" s="429"/>
      <c r="T89" s="429"/>
      <c r="U89" s="429"/>
      <c r="V89" s="429"/>
      <c r="W89" s="429"/>
      <c r="X89" s="429"/>
      <c r="Y89" s="210"/>
    </row>
    <row r="90" spans="3:25" ht="15" customHeight="1" x14ac:dyDescent="0.25">
      <c r="C90" s="179"/>
      <c r="F90" s="181" t="s">
        <v>33</v>
      </c>
      <c r="G90" s="434"/>
      <c r="H90" s="434"/>
      <c r="I90" s="434"/>
      <c r="J90" s="434"/>
      <c r="K90" s="216"/>
      <c r="M90" s="217" t="s">
        <v>41</v>
      </c>
      <c r="N90" s="429"/>
      <c r="O90" s="429"/>
      <c r="P90" s="429"/>
      <c r="Q90" s="429"/>
      <c r="R90" s="429"/>
      <c r="S90" s="429"/>
      <c r="T90" s="429"/>
      <c r="U90" s="429"/>
      <c r="V90" s="429"/>
      <c r="W90" s="429"/>
      <c r="X90" s="429"/>
      <c r="Y90" s="216"/>
    </row>
    <row r="91" spans="3:25" ht="15" customHeight="1" x14ac:dyDescent="0.25">
      <c r="C91" s="179"/>
      <c r="F91" s="181" t="s">
        <v>33</v>
      </c>
      <c r="G91" s="434"/>
      <c r="H91" s="434"/>
      <c r="I91" s="434"/>
      <c r="J91" s="434"/>
      <c r="K91" s="216"/>
      <c r="M91" s="217" t="s">
        <v>41</v>
      </c>
      <c r="N91" s="429"/>
      <c r="O91" s="429"/>
      <c r="P91" s="429"/>
      <c r="Q91" s="429"/>
      <c r="R91" s="429"/>
      <c r="S91" s="429"/>
      <c r="T91" s="429"/>
      <c r="U91" s="429"/>
      <c r="V91" s="429"/>
      <c r="W91" s="429"/>
      <c r="X91" s="429"/>
      <c r="Y91" s="223"/>
    </row>
    <row r="92" spans="3:25" ht="15" customHeight="1" x14ac:dyDescent="0.25">
      <c r="C92" s="179"/>
      <c r="F92" s="181" t="s">
        <v>33</v>
      </c>
      <c r="G92" s="434"/>
      <c r="H92" s="434"/>
      <c r="I92" s="434"/>
      <c r="J92" s="434"/>
      <c r="K92" s="216"/>
      <c r="M92" s="217" t="s">
        <v>41</v>
      </c>
      <c r="N92" s="429"/>
      <c r="O92" s="429"/>
      <c r="P92" s="429"/>
      <c r="Q92" s="429"/>
      <c r="R92" s="429"/>
      <c r="S92" s="429"/>
      <c r="T92" s="429"/>
      <c r="U92" s="429"/>
      <c r="V92" s="429"/>
      <c r="W92" s="429"/>
      <c r="X92" s="429"/>
      <c r="Y92" s="210"/>
    </row>
    <row r="93" spans="3:25" ht="19.899999999999999" customHeight="1" x14ac:dyDescent="0.25">
      <c r="C93" s="382"/>
      <c r="E93" s="181" t="s">
        <v>431</v>
      </c>
      <c r="F93" s="209"/>
      <c r="G93" s="209"/>
      <c r="H93" s="209"/>
      <c r="I93" s="216"/>
      <c r="J93" s="216"/>
      <c r="K93" s="216"/>
      <c r="L93" s="216"/>
      <c r="M93" s="195"/>
      <c r="N93" s="195"/>
      <c r="O93" s="195"/>
      <c r="P93" s="195"/>
      <c r="Q93" s="195"/>
      <c r="R93" s="195"/>
      <c r="S93" s="195"/>
      <c r="T93" s="195"/>
      <c r="U93" s="219"/>
      <c r="V93" s="226"/>
      <c r="W93" s="226"/>
      <c r="X93" s="216"/>
      <c r="Y93" s="210"/>
    </row>
    <row r="94" spans="3:25" ht="15" customHeight="1" x14ac:dyDescent="0.25">
      <c r="C94" s="381"/>
      <c r="F94" s="209" t="s">
        <v>46</v>
      </c>
      <c r="G94" s="209"/>
      <c r="H94" s="209"/>
      <c r="I94" s="437"/>
      <c r="J94" s="437"/>
      <c r="K94" s="437"/>
      <c r="L94" s="437"/>
      <c r="M94" s="437"/>
      <c r="N94" s="437"/>
      <c r="O94" s="437"/>
      <c r="P94" s="437"/>
      <c r="Q94" s="437"/>
      <c r="R94" s="437"/>
      <c r="S94" s="437"/>
      <c r="T94" s="437"/>
      <c r="U94" s="220"/>
      <c r="V94" s="222"/>
      <c r="W94" s="222"/>
      <c r="X94" s="223"/>
      <c r="Y94" s="210"/>
    </row>
    <row r="95" spans="3:25" ht="15" customHeight="1" x14ac:dyDescent="0.25">
      <c r="C95" s="179"/>
      <c r="F95" s="181" t="s">
        <v>33</v>
      </c>
      <c r="G95" s="435"/>
      <c r="H95" s="435"/>
      <c r="I95" s="435"/>
      <c r="J95" s="435"/>
      <c r="K95" s="216"/>
      <c r="M95" s="217" t="s">
        <v>41</v>
      </c>
      <c r="N95" s="430"/>
      <c r="O95" s="430"/>
      <c r="P95" s="430"/>
      <c r="Q95" s="430"/>
      <c r="R95" s="430"/>
      <c r="S95" s="430"/>
      <c r="T95" s="430"/>
      <c r="U95" s="430"/>
      <c r="V95" s="430"/>
      <c r="W95" s="430"/>
      <c r="X95" s="430"/>
      <c r="Y95" s="210"/>
    </row>
    <row r="96" spans="3:25" ht="15" customHeight="1" x14ac:dyDescent="0.25">
      <c r="C96" s="179"/>
      <c r="F96" s="181" t="s">
        <v>33</v>
      </c>
      <c r="G96" s="434"/>
      <c r="H96" s="434"/>
      <c r="I96" s="434"/>
      <c r="J96" s="434"/>
      <c r="K96" s="216"/>
      <c r="M96" s="217" t="s">
        <v>41</v>
      </c>
      <c r="N96" s="429"/>
      <c r="O96" s="429"/>
      <c r="P96" s="429"/>
      <c r="Q96" s="429"/>
      <c r="R96" s="429"/>
      <c r="S96" s="429"/>
      <c r="T96" s="429"/>
      <c r="U96" s="429"/>
      <c r="V96" s="429"/>
      <c r="W96" s="429"/>
      <c r="X96" s="429"/>
      <c r="Y96" s="210"/>
    </row>
    <row r="97" spans="3:25" ht="15" customHeight="1" x14ac:dyDescent="0.25">
      <c r="C97" s="179"/>
      <c r="F97" s="181" t="s">
        <v>33</v>
      </c>
      <c r="G97" s="434"/>
      <c r="H97" s="434"/>
      <c r="I97" s="434"/>
      <c r="J97" s="434"/>
      <c r="K97" s="216"/>
      <c r="M97" s="217" t="s">
        <v>41</v>
      </c>
      <c r="N97" s="429"/>
      <c r="O97" s="429"/>
      <c r="P97" s="429"/>
      <c r="Q97" s="429"/>
      <c r="R97" s="429"/>
      <c r="S97" s="429"/>
      <c r="T97" s="429"/>
      <c r="U97" s="429"/>
      <c r="V97" s="429"/>
      <c r="W97" s="429"/>
      <c r="X97" s="429"/>
      <c r="Y97" s="216"/>
    </row>
    <row r="98" spans="3:25" ht="15" customHeight="1" x14ac:dyDescent="0.25">
      <c r="C98" s="179"/>
      <c r="F98" s="181" t="s">
        <v>33</v>
      </c>
      <c r="G98" s="434"/>
      <c r="H98" s="434"/>
      <c r="I98" s="434"/>
      <c r="J98" s="434"/>
      <c r="K98" s="216"/>
      <c r="M98" s="217" t="s">
        <v>41</v>
      </c>
      <c r="N98" s="429"/>
      <c r="O98" s="429"/>
      <c r="P98" s="429"/>
      <c r="Q98" s="429"/>
      <c r="R98" s="429"/>
      <c r="S98" s="429"/>
      <c r="T98" s="429"/>
      <c r="U98" s="429"/>
      <c r="V98" s="429"/>
      <c r="W98" s="429"/>
      <c r="X98" s="429"/>
      <c r="Y98" s="223"/>
    </row>
    <row r="99" spans="3:25" ht="15" customHeight="1" x14ac:dyDescent="0.25">
      <c r="C99" s="179"/>
      <c r="F99" s="181" t="s">
        <v>33</v>
      </c>
      <c r="G99" s="434"/>
      <c r="H99" s="434"/>
      <c r="I99" s="434"/>
      <c r="J99" s="434"/>
      <c r="K99" s="216"/>
      <c r="M99" s="217" t="s">
        <v>41</v>
      </c>
      <c r="N99" s="429"/>
      <c r="O99" s="429"/>
      <c r="P99" s="429"/>
      <c r="Q99" s="429"/>
      <c r="R99" s="429"/>
      <c r="S99" s="429"/>
      <c r="T99" s="429"/>
      <c r="U99" s="429"/>
      <c r="V99" s="429"/>
      <c r="W99" s="429"/>
      <c r="X99" s="429"/>
      <c r="Y99" s="210"/>
    </row>
    <row r="100" spans="3:25" ht="19.899999999999999" customHeight="1" x14ac:dyDescent="0.25">
      <c r="C100" s="382"/>
      <c r="E100" s="181" t="s">
        <v>49</v>
      </c>
      <c r="F100" s="209"/>
      <c r="G100" s="209"/>
      <c r="H100" s="209"/>
      <c r="I100" s="216"/>
      <c r="J100" s="216"/>
      <c r="K100" s="216"/>
      <c r="L100" s="216"/>
      <c r="M100" s="195"/>
      <c r="N100" s="195"/>
      <c r="O100" s="195"/>
      <c r="P100" s="195"/>
      <c r="Q100" s="195"/>
      <c r="R100" s="195"/>
      <c r="S100" s="195"/>
      <c r="T100" s="195"/>
      <c r="U100" s="219"/>
      <c r="V100" s="226"/>
      <c r="W100" s="226"/>
      <c r="X100" s="216"/>
      <c r="Y100" s="210"/>
    </row>
    <row r="101" spans="3:25" ht="15" customHeight="1" x14ac:dyDescent="0.25">
      <c r="C101" s="381"/>
      <c r="F101" s="209" t="s">
        <v>46</v>
      </c>
      <c r="G101" s="209"/>
      <c r="H101" s="209"/>
      <c r="I101" s="437"/>
      <c r="J101" s="437"/>
      <c r="K101" s="437"/>
      <c r="L101" s="437"/>
      <c r="M101" s="437"/>
      <c r="N101" s="437"/>
      <c r="O101" s="437"/>
      <c r="P101" s="437"/>
      <c r="Q101" s="437"/>
      <c r="R101" s="437"/>
      <c r="S101" s="437"/>
      <c r="T101" s="437"/>
      <c r="U101" s="220"/>
      <c r="V101" s="222"/>
      <c r="W101" s="222"/>
      <c r="X101" s="223"/>
      <c r="Y101" s="210"/>
    </row>
    <row r="102" spans="3:25" ht="15" customHeight="1" x14ac:dyDescent="0.25">
      <c r="C102" s="179"/>
      <c r="F102" s="181" t="s">
        <v>33</v>
      </c>
      <c r="G102" s="435"/>
      <c r="H102" s="435"/>
      <c r="I102" s="435"/>
      <c r="J102" s="435"/>
      <c r="K102" s="216"/>
      <c r="M102" s="217" t="s">
        <v>41</v>
      </c>
      <c r="N102" s="430"/>
      <c r="O102" s="430"/>
      <c r="P102" s="430"/>
      <c r="Q102" s="430"/>
      <c r="R102" s="430"/>
      <c r="S102" s="430"/>
      <c r="T102" s="430"/>
      <c r="U102" s="430"/>
      <c r="V102" s="430"/>
      <c r="W102" s="430"/>
      <c r="X102" s="430"/>
      <c r="Y102" s="210"/>
    </row>
    <row r="103" spans="3:25" ht="15" customHeight="1" x14ac:dyDescent="0.25">
      <c r="C103" s="179"/>
      <c r="F103" s="181" t="s">
        <v>33</v>
      </c>
      <c r="G103" s="434"/>
      <c r="H103" s="434"/>
      <c r="I103" s="434"/>
      <c r="J103" s="434"/>
      <c r="K103" s="216"/>
      <c r="M103" s="217" t="s">
        <v>41</v>
      </c>
      <c r="N103" s="429"/>
      <c r="O103" s="429"/>
      <c r="P103" s="429"/>
      <c r="Q103" s="429"/>
      <c r="R103" s="429"/>
      <c r="S103" s="429"/>
      <c r="T103" s="429"/>
      <c r="U103" s="429"/>
      <c r="V103" s="429"/>
      <c r="W103" s="429"/>
      <c r="X103" s="429"/>
      <c r="Y103" s="210"/>
    </row>
    <row r="104" spans="3:25" ht="15" customHeight="1" x14ac:dyDescent="0.25">
      <c r="C104" s="179"/>
      <c r="F104" s="181" t="s">
        <v>33</v>
      </c>
      <c r="G104" s="434"/>
      <c r="H104" s="434"/>
      <c r="I104" s="434"/>
      <c r="J104" s="434"/>
      <c r="K104" s="216"/>
      <c r="M104" s="217" t="s">
        <v>41</v>
      </c>
      <c r="N104" s="429"/>
      <c r="O104" s="429"/>
      <c r="P104" s="429"/>
      <c r="Q104" s="429"/>
      <c r="R104" s="429"/>
      <c r="S104" s="429"/>
      <c r="T104" s="429"/>
      <c r="U104" s="429"/>
      <c r="V104" s="429"/>
      <c r="W104" s="429"/>
      <c r="X104" s="429"/>
      <c r="Y104" s="216"/>
    </row>
    <row r="105" spans="3:25" ht="15" customHeight="1" x14ac:dyDescent="0.25">
      <c r="C105" s="179"/>
      <c r="F105" s="181" t="s">
        <v>33</v>
      </c>
      <c r="G105" s="434"/>
      <c r="H105" s="434"/>
      <c r="I105" s="434"/>
      <c r="J105" s="434"/>
      <c r="K105" s="216"/>
      <c r="M105" s="217" t="s">
        <v>41</v>
      </c>
      <c r="N105" s="429"/>
      <c r="O105" s="429"/>
      <c r="P105" s="429"/>
      <c r="Q105" s="429"/>
      <c r="R105" s="429"/>
      <c r="S105" s="429"/>
      <c r="T105" s="429"/>
      <c r="U105" s="429"/>
      <c r="V105" s="429"/>
      <c r="W105" s="429"/>
      <c r="X105" s="429"/>
      <c r="Y105" s="223"/>
    </row>
    <row r="106" spans="3:25" ht="15" customHeight="1" x14ac:dyDescent="0.25">
      <c r="C106" s="179"/>
      <c r="F106" s="181" t="s">
        <v>33</v>
      </c>
      <c r="G106" s="434"/>
      <c r="H106" s="434"/>
      <c r="I106" s="434"/>
      <c r="J106" s="434"/>
      <c r="K106" s="216"/>
      <c r="M106" s="217" t="s">
        <v>41</v>
      </c>
      <c r="N106" s="429"/>
      <c r="O106" s="429"/>
      <c r="P106" s="429"/>
      <c r="Q106" s="429"/>
      <c r="R106" s="429"/>
      <c r="S106" s="429"/>
      <c r="T106" s="429"/>
      <c r="U106" s="429"/>
      <c r="V106" s="429"/>
      <c r="W106" s="429"/>
      <c r="X106" s="429"/>
      <c r="Y106" s="210"/>
    </row>
    <row r="107" spans="3:25" ht="19.899999999999999" customHeight="1" x14ac:dyDescent="0.25">
      <c r="C107" s="176"/>
      <c r="E107" s="181" t="s">
        <v>378</v>
      </c>
      <c r="F107" s="209"/>
      <c r="G107" s="209"/>
      <c r="H107" s="209"/>
      <c r="I107" s="216"/>
      <c r="J107" s="216"/>
      <c r="K107" s="216"/>
      <c r="L107" s="216"/>
      <c r="M107" s="195"/>
      <c r="N107" s="195"/>
      <c r="O107" s="195"/>
      <c r="P107" s="195"/>
      <c r="Q107" s="195"/>
      <c r="R107" s="195"/>
      <c r="S107" s="195"/>
      <c r="T107" s="195"/>
      <c r="U107" s="219"/>
      <c r="V107" s="219"/>
      <c r="W107" s="219"/>
      <c r="X107" s="216"/>
      <c r="Y107" s="210"/>
    </row>
    <row r="108" spans="3:25" ht="15" customHeight="1" x14ac:dyDescent="0.25">
      <c r="C108" s="178"/>
      <c r="F108" s="209" t="s">
        <v>46</v>
      </c>
      <c r="G108" s="209"/>
      <c r="H108" s="209"/>
      <c r="I108" s="437"/>
      <c r="J108" s="437"/>
      <c r="K108" s="437"/>
      <c r="L108" s="437"/>
      <c r="M108" s="437"/>
      <c r="N108" s="437"/>
      <c r="O108" s="437"/>
      <c r="P108" s="437"/>
      <c r="Q108" s="437"/>
      <c r="R108" s="437"/>
      <c r="S108" s="437"/>
      <c r="T108" s="437"/>
      <c r="U108" s="220"/>
      <c r="V108" s="222"/>
      <c r="W108" s="222"/>
      <c r="X108" s="223"/>
      <c r="Y108" s="223"/>
    </row>
    <row r="109" spans="3:25" ht="15" customHeight="1" x14ac:dyDescent="0.25">
      <c r="C109" s="179"/>
      <c r="F109" s="181" t="s">
        <v>33</v>
      </c>
      <c r="G109" s="435"/>
      <c r="H109" s="430"/>
      <c r="I109" s="430"/>
      <c r="J109" s="430"/>
      <c r="K109" s="216"/>
      <c r="M109" s="217" t="s">
        <v>41</v>
      </c>
      <c r="N109" s="430"/>
      <c r="O109" s="430"/>
      <c r="P109" s="430"/>
      <c r="Q109" s="430"/>
      <c r="R109" s="430"/>
      <c r="S109" s="430"/>
      <c r="T109" s="430"/>
      <c r="U109" s="430"/>
      <c r="V109" s="430"/>
      <c r="W109" s="430"/>
      <c r="X109" s="430"/>
      <c r="Y109" s="210"/>
    </row>
    <row r="110" spans="3:25" ht="15" customHeight="1" x14ac:dyDescent="0.25">
      <c r="C110" s="179"/>
      <c r="F110" s="181" t="s">
        <v>33</v>
      </c>
      <c r="G110" s="434"/>
      <c r="H110" s="429"/>
      <c r="I110" s="429"/>
      <c r="J110" s="429"/>
      <c r="K110" s="216"/>
      <c r="M110" s="217" t="s">
        <v>41</v>
      </c>
      <c r="N110" s="429"/>
      <c r="O110" s="429"/>
      <c r="P110" s="429"/>
      <c r="Q110" s="429"/>
      <c r="R110" s="429"/>
      <c r="S110" s="429"/>
      <c r="T110" s="429"/>
      <c r="U110" s="429"/>
      <c r="V110" s="429"/>
      <c r="W110" s="429"/>
      <c r="X110" s="429"/>
      <c r="Y110" s="210"/>
    </row>
    <row r="111" spans="3:25" ht="15" customHeight="1" x14ac:dyDescent="0.25">
      <c r="C111" s="179"/>
      <c r="F111" s="209" t="s">
        <v>46</v>
      </c>
      <c r="G111" s="209"/>
      <c r="H111" s="209"/>
      <c r="I111" s="454"/>
      <c r="J111" s="437"/>
      <c r="K111" s="437"/>
      <c r="L111" s="437"/>
      <c r="M111" s="437"/>
      <c r="N111" s="437"/>
      <c r="O111" s="437"/>
      <c r="P111" s="437"/>
      <c r="Q111" s="437"/>
      <c r="R111" s="437"/>
      <c r="S111" s="437"/>
      <c r="T111" s="437"/>
      <c r="U111" s="220"/>
      <c r="V111" s="224"/>
      <c r="W111" s="224"/>
      <c r="X111" s="225"/>
      <c r="Y111" s="223"/>
    </row>
    <row r="112" spans="3:25" ht="15" customHeight="1" x14ac:dyDescent="0.25">
      <c r="C112" s="179"/>
      <c r="F112" s="181" t="s">
        <v>33</v>
      </c>
      <c r="G112" s="435"/>
      <c r="H112" s="430"/>
      <c r="I112" s="430"/>
      <c r="J112" s="430"/>
      <c r="K112" s="216"/>
      <c r="M112" s="217" t="s">
        <v>41</v>
      </c>
      <c r="N112" s="430"/>
      <c r="O112" s="430"/>
      <c r="P112" s="430"/>
      <c r="Q112" s="430"/>
      <c r="R112" s="430"/>
      <c r="S112" s="430"/>
      <c r="T112" s="430"/>
      <c r="U112" s="430"/>
      <c r="V112" s="430"/>
      <c r="W112" s="430"/>
      <c r="X112" s="430"/>
      <c r="Y112" s="210"/>
    </row>
    <row r="113" spans="1:28" ht="15" customHeight="1" x14ac:dyDescent="0.25">
      <c r="C113" s="179"/>
      <c r="F113" s="181" t="s">
        <v>33</v>
      </c>
      <c r="G113" s="434"/>
      <c r="H113" s="429"/>
      <c r="I113" s="429"/>
      <c r="J113" s="429"/>
      <c r="K113" s="216"/>
      <c r="M113" s="217" t="s">
        <v>41</v>
      </c>
      <c r="N113" s="429"/>
      <c r="O113" s="429"/>
      <c r="P113" s="429"/>
      <c r="Q113" s="429"/>
      <c r="R113" s="429"/>
      <c r="S113" s="429"/>
      <c r="T113" s="429"/>
      <c r="U113" s="429"/>
      <c r="V113" s="429"/>
      <c r="W113" s="429"/>
      <c r="X113" s="429"/>
      <c r="Y113" s="210"/>
    </row>
    <row r="114" spans="1:28" s="195" customFormat="1" ht="15" customHeight="1" x14ac:dyDescent="0.25">
      <c r="A114" s="379"/>
      <c r="C114" s="238"/>
      <c r="G114" s="306"/>
      <c r="H114" s="210"/>
      <c r="I114" s="210"/>
      <c r="J114" s="210"/>
      <c r="K114" s="216"/>
      <c r="M114" s="307"/>
      <c r="N114" s="388"/>
      <c r="O114" s="388"/>
      <c r="P114" s="388"/>
      <c r="Q114" s="388"/>
      <c r="R114" s="388"/>
      <c r="S114" s="388"/>
      <c r="T114" s="388"/>
      <c r="U114" s="388"/>
      <c r="V114" s="388"/>
      <c r="W114" s="388"/>
      <c r="X114" s="388"/>
      <c r="Y114" s="210"/>
    </row>
    <row r="115" spans="1:28" ht="61.15" customHeight="1" x14ac:dyDescent="0.25">
      <c r="A115" s="374"/>
      <c r="C115" s="418" t="s">
        <v>365</v>
      </c>
      <c r="D115" s="418"/>
      <c r="E115" s="418"/>
      <c r="F115" s="418"/>
      <c r="G115" s="418"/>
      <c r="H115" s="418"/>
      <c r="I115" s="418"/>
      <c r="J115" s="418"/>
      <c r="K115" s="418"/>
      <c r="L115" s="418"/>
      <c r="M115" s="229"/>
      <c r="N115" s="455"/>
      <c r="O115" s="455"/>
      <c r="P115" s="455"/>
      <c r="Q115" s="455"/>
      <c r="R115" s="455"/>
      <c r="S115" s="455"/>
      <c r="T115" s="455"/>
      <c r="U115" s="455"/>
      <c r="V115" s="455"/>
      <c r="W115" s="455"/>
      <c r="X115" s="455"/>
      <c r="AA115" s="456"/>
      <c r="AB115" s="456"/>
    </row>
    <row r="116" spans="1:28" ht="18.600000000000001" customHeight="1" x14ac:dyDescent="0.25">
      <c r="A116" s="374"/>
      <c r="C116" s="230"/>
      <c r="D116" s="230"/>
      <c r="E116" s="230"/>
      <c r="F116" s="230"/>
      <c r="G116" s="230"/>
      <c r="H116" s="230"/>
      <c r="I116" s="230"/>
      <c r="J116" s="230"/>
      <c r="K116" s="230"/>
      <c r="L116" s="230"/>
      <c r="M116" s="231"/>
      <c r="N116" s="232"/>
      <c r="O116" s="232"/>
      <c r="P116" s="232"/>
      <c r="Q116" s="216"/>
      <c r="R116" s="216"/>
      <c r="S116" s="216"/>
      <c r="T116" s="216"/>
      <c r="U116" s="233"/>
      <c r="V116" s="233"/>
      <c r="W116" s="233"/>
      <c r="X116" s="233"/>
    </row>
    <row r="117" spans="1:28" ht="18.600000000000001" customHeight="1" x14ac:dyDescent="0.25">
      <c r="A117" s="374"/>
      <c r="C117" s="176"/>
      <c r="E117" s="181" t="s">
        <v>50</v>
      </c>
      <c r="M117" s="235"/>
      <c r="N117" s="423"/>
      <c r="O117" s="423"/>
      <c r="P117" s="423"/>
      <c r="Q117" s="423"/>
      <c r="R117" s="423"/>
      <c r="S117" s="423"/>
      <c r="T117" s="423"/>
      <c r="U117" s="423"/>
      <c r="V117" s="423"/>
      <c r="W117" s="423"/>
      <c r="X117" s="423"/>
      <c r="Y117" s="237"/>
    </row>
    <row r="118" spans="1:28" ht="19.149999999999999" customHeight="1" x14ac:dyDescent="0.25">
      <c r="A118" s="374"/>
      <c r="C118" s="176"/>
      <c r="E118" s="181" t="s">
        <v>51</v>
      </c>
      <c r="Y118" s="237"/>
    </row>
    <row r="119" spans="1:28" s="195" customFormat="1" ht="21" customHeight="1" x14ac:dyDescent="0.25">
      <c r="A119" s="379"/>
      <c r="C119" s="176"/>
      <c r="D119" s="181"/>
      <c r="E119" s="181" t="s">
        <v>52</v>
      </c>
      <c r="F119" s="181"/>
      <c r="G119" s="181"/>
      <c r="H119" s="181"/>
      <c r="I119" s="181"/>
      <c r="J119" s="181"/>
      <c r="K119" s="181"/>
      <c r="L119" s="181"/>
      <c r="M119" s="235"/>
      <c r="N119" s="235"/>
      <c r="O119" s="235"/>
      <c r="P119" s="235"/>
      <c r="Q119" s="235"/>
      <c r="R119" s="235"/>
      <c r="S119" s="235"/>
      <c r="T119" s="181"/>
      <c r="U119" s="181"/>
      <c r="V119" s="181"/>
      <c r="W119" s="181"/>
      <c r="X119" s="181"/>
    </row>
    <row r="120" spans="1:28" ht="16.899999999999999" customHeight="1" x14ac:dyDescent="0.25">
      <c r="C120" s="176"/>
      <c r="E120" s="181" t="s">
        <v>53</v>
      </c>
      <c r="J120" s="457"/>
      <c r="K120" s="457"/>
      <c r="L120" s="457"/>
      <c r="M120" s="457"/>
      <c r="N120" s="457"/>
      <c r="O120" s="457"/>
      <c r="P120" s="457"/>
      <c r="Q120" s="457"/>
      <c r="R120" s="457"/>
      <c r="S120" s="457"/>
      <c r="T120" s="457"/>
      <c r="U120" s="457"/>
      <c r="V120" s="457"/>
      <c r="W120" s="457"/>
      <c r="X120" s="457"/>
    </row>
    <row r="121" spans="1:28" ht="21" customHeight="1" x14ac:dyDescent="0.25">
      <c r="C121" s="176"/>
      <c r="E121" s="181" t="s">
        <v>54</v>
      </c>
      <c r="J121" s="458"/>
      <c r="K121" s="458"/>
      <c r="L121" s="458"/>
      <c r="M121" s="458"/>
      <c r="N121" s="458"/>
      <c r="O121" s="458"/>
      <c r="P121" s="458"/>
      <c r="Q121" s="458"/>
      <c r="R121" s="458"/>
      <c r="S121" s="458"/>
      <c r="T121" s="458"/>
      <c r="U121" s="458"/>
      <c r="V121" s="458"/>
      <c r="W121" s="458"/>
      <c r="X121" s="458"/>
      <c r="Y121" s="242"/>
    </row>
    <row r="122" spans="1:28" ht="9.6" customHeight="1" x14ac:dyDescent="0.25">
      <c r="C122" s="238"/>
      <c r="D122" s="195"/>
      <c r="E122" s="195"/>
      <c r="F122" s="195"/>
      <c r="G122" s="195"/>
      <c r="H122" s="195"/>
      <c r="I122" s="195"/>
      <c r="J122" s="195"/>
      <c r="K122" s="195"/>
      <c r="L122" s="195"/>
      <c r="M122" s="239"/>
      <c r="N122" s="239"/>
      <c r="O122" s="239"/>
      <c r="P122" s="239"/>
      <c r="Q122" s="239"/>
      <c r="R122" s="239"/>
      <c r="S122" s="239"/>
      <c r="T122" s="195"/>
      <c r="U122" s="195"/>
      <c r="V122" s="195"/>
      <c r="W122" s="195"/>
      <c r="X122" s="195"/>
      <c r="Y122" s="245"/>
    </row>
    <row r="123" spans="1:28" ht="30" customHeight="1" x14ac:dyDescent="0.25">
      <c r="A123" s="373" t="s">
        <v>8</v>
      </c>
      <c r="C123" s="240" t="s">
        <v>55</v>
      </c>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7"/>
    </row>
    <row r="124" spans="1:28" ht="27.6" customHeight="1" x14ac:dyDescent="0.25">
      <c r="A124" s="374"/>
      <c r="C124" s="419" t="s">
        <v>56</v>
      </c>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247"/>
    </row>
    <row r="125" spans="1:28" ht="18.600000000000001" customHeight="1" x14ac:dyDescent="0.25">
      <c r="A125" s="374"/>
      <c r="C125" s="311" t="s">
        <v>57</v>
      </c>
      <c r="D125" s="243"/>
      <c r="E125" s="243"/>
      <c r="F125" s="243"/>
      <c r="G125" s="243"/>
      <c r="H125" s="243"/>
      <c r="I125" s="243"/>
      <c r="J125" s="243"/>
      <c r="K125" s="243"/>
      <c r="L125" s="243"/>
      <c r="N125" s="244"/>
      <c r="O125" s="244"/>
      <c r="P125" s="407" t="s">
        <v>58</v>
      </c>
      <c r="Q125" s="407"/>
      <c r="R125" s="407"/>
      <c r="S125" s="407"/>
      <c r="T125" s="407"/>
      <c r="U125" s="407"/>
      <c r="V125" s="407"/>
      <c r="W125" s="407"/>
      <c r="X125" s="407"/>
      <c r="Y125" s="247"/>
    </row>
    <row r="126" spans="1:28" x14ac:dyDescent="0.25">
      <c r="A126" s="374"/>
      <c r="C126" s="176"/>
      <c r="D126" s="200"/>
      <c r="E126" s="420" t="s">
        <v>59</v>
      </c>
      <c r="F126" s="420"/>
      <c r="G126" s="420"/>
      <c r="H126" s="420"/>
      <c r="I126" s="420"/>
      <c r="J126" s="420"/>
      <c r="K126" s="420"/>
      <c r="L126" s="420"/>
      <c r="M126" s="420"/>
      <c r="N126" s="246"/>
      <c r="O126" s="246"/>
      <c r="P126" s="422"/>
      <c r="Q126" s="422"/>
      <c r="R126" s="422"/>
      <c r="S126" s="422"/>
      <c r="T126" s="422"/>
      <c r="U126" s="422"/>
      <c r="V126" s="422"/>
      <c r="W126" s="422"/>
      <c r="X126" s="422"/>
      <c r="Y126" s="247"/>
    </row>
    <row r="127" spans="1:28" x14ac:dyDescent="0.25">
      <c r="A127" s="374"/>
      <c r="C127" s="176"/>
      <c r="D127" s="200"/>
      <c r="E127" s="248" t="s">
        <v>60</v>
      </c>
      <c r="F127" s="248"/>
      <c r="G127" s="248"/>
      <c r="H127" s="248"/>
      <c r="I127" s="248"/>
      <c r="J127" s="248"/>
      <c r="K127" s="248"/>
      <c r="L127" s="248"/>
      <c r="M127" s="249"/>
      <c r="N127" s="246"/>
      <c r="O127" s="246"/>
      <c r="P127" s="402"/>
      <c r="Q127" s="402"/>
      <c r="R127" s="402"/>
      <c r="S127" s="402"/>
      <c r="T127" s="402"/>
      <c r="U127" s="402"/>
      <c r="V127" s="402"/>
      <c r="W127" s="402"/>
      <c r="X127" s="402"/>
      <c r="Y127" s="250"/>
    </row>
    <row r="128" spans="1:28" ht="25.9" customHeight="1" x14ac:dyDescent="0.25">
      <c r="A128" s="374"/>
      <c r="C128" s="176"/>
      <c r="D128" s="200"/>
      <c r="E128" s="459" t="s">
        <v>61</v>
      </c>
      <c r="F128" s="459"/>
      <c r="G128" s="459"/>
      <c r="H128" s="459"/>
      <c r="I128" s="459"/>
      <c r="J128" s="459"/>
      <c r="K128" s="459"/>
      <c r="L128" s="459"/>
      <c r="M128" s="459"/>
      <c r="N128" s="246"/>
      <c r="O128" s="246"/>
      <c r="P128" s="402"/>
      <c r="Q128" s="402"/>
      <c r="R128" s="402"/>
      <c r="S128" s="402"/>
      <c r="T128" s="402"/>
      <c r="U128" s="402"/>
      <c r="V128" s="402"/>
      <c r="W128" s="402"/>
      <c r="X128" s="402"/>
      <c r="Y128" s="302"/>
    </row>
    <row r="129" spans="1:26" x14ac:dyDescent="0.25">
      <c r="A129" s="374"/>
      <c r="C129" s="176"/>
      <c r="D129" s="200"/>
      <c r="E129" s="420" t="s">
        <v>62</v>
      </c>
      <c r="F129" s="420"/>
      <c r="G129" s="420"/>
      <c r="H129" s="420"/>
      <c r="I129" s="420"/>
      <c r="J129" s="420"/>
      <c r="K129" s="420"/>
      <c r="L129" s="420"/>
      <c r="M129" s="420"/>
      <c r="N129" s="246"/>
      <c r="O129" s="246"/>
      <c r="P129" s="402"/>
      <c r="Q129" s="402"/>
      <c r="R129" s="402"/>
      <c r="S129" s="402"/>
      <c r="T129" s="402"/>
      <c r="U129" s="402"/>
      <c r="V129" s="402"/>
      <c r="W129" s="402"/>
      <c r="X129" s="402"/>
      <c r="Z129" s="227"/>
    </row>
    <row r="130" spans="1:26" s="195" customFormat="1" ht="16.149999999999999" customHeight="1" x14ac:dyDescent="0.25">
      <c r="A130" s="374"/>
      <c r="C130" s="176"/>
      <c r="D130" s="200"/>
      <c r="E130" s="420" t="s">
        <v>63</v>
      </c>
      <c r="F130" s="420"/>
      <c r="G130" s="420"/>
      <c r="H130" s="420"/>
      <c r="I130" s="420"/>
      <c r="J130" s="420"/>
      <c r="K130" s="420"/>
      <c r="L130" s="420"/>
      <c r="M130" s="420"/>
      <c r="N130" s="246"/>
      <c r="O130" s="246"/>
      <c r="P130" s="460"/>
      <c r="Q130" s="460"/>
      <c r="R130" s="460"/>
      <c r="S130" s="460"/>
      <c r="T130" s="460"/>
      <c r="U130" s="460"/>
      <c r="V130" s="460"/>
      <c r="W130" s="460"/>
      <c r="X130" s="460"/>
      <c r="Z130" s="227"/>
    </row>
    <row r="131" spans="1:26" x14ac:dyDescent="0.25">
      <c r="A131" s="374"/>
      <c r="C131" s="179"/>
      <c r="D131" s="200"/>
      <c r="F131" s="421" t="s">
        <v>64</v>
      </c>
      <c r="G131" s="421"/>
      <c r="H131" s="251"/>
      <c r="I131" s="461" t="s">
        <v>65</v>
      </c>
      <c r="J131" s="461"/>
      <c r="L131" s="252"/>
      <c r="M131" s="464" t="s">
        <v>64</v>
      </c>
      <c r="N131" s="464"/>
      <c r="O131" s="253"/>
      <c r="P131" s="463" t="s">
        <v>65</v>
      </c>
      <c r="Q131" s="463"/>
      <c r="R131" s="463"/>
      <c r="U131" s="462" t="s">
        <v>64</v>
      </c>
      <c r="V131" s="462"/>
      <c r="W131" s="253"/>
      <c r="X131" s="302" t="s">
        <v>65</v>
      </c>
      <c r="Z131" s="227"/>
    </row>
    <row r="132" spans="1:26" ht="18.600000000000001" customHeight="1" x14ac:dyDescent="0.25">
      <c r="A132" s="374"/>
      <c r="C132" s="200"/>
      <c r="D132" s="200"/>
      <c r="E132" s="253" t="s">
        <v>66</v>
      </c>
      <c r="F132" s="428"/>
      <c r="G132" s="428"/>
      <c r="H132" s="191"/>
      <c r="I132" s="425"/>
      <c r="J132" s="425"/>
      <c r="K132" s="221"/>
      <c r="L132" s="254" t="s">
        <v>67</v>
      </c>
      <c r="M132" s="428"/>
      <c r="N132" s="428"/>
      <c r="O132" s="255"/>
      <c r="P132" s="425"/>
      <c r="Q132" s="425"/>
      <c r="R132" s="425"/>
      <c r="S132" s="210"/>
      <c r="T132" s="256" t="s">
        <v>68</v>
      </c>
      <c r="U132" s="428"/>
      <c r="V132" s="428"/>
      <c r="W132" s="255"/>
      <c r="X132" s="425"/>
      <c r="Y132" s="425"/>
    </row>
    <row r="133" spans="1:26" ht="7.9" customHeight="1" x14ac:dyDescent="0.25">
      <c r="A133" s="374"/>
      <c r="C133" s="195"/>
      <c r="D133" s="216"/>
      <c r="E133" s="256"/>
      <c r="F133" s="191"/>
      <c r="G133" s="191"/>
      <c r="H133" s="191"/>
      <c r="I133" s="210"/>
      <c r="J133" s="210"/>
      <c r="K133" s="221"/>
      <c r="L133" s="254"/>
      <c r="M133" s="257"/>
      <c r="N133" s="257"/>
      <c r="O133" s="257"/>
      <c r="P133" s="210"/>
      <c r="Q133" s="210"/>
      <c r="R133" s="195"/>
      <c r="S133" s="195"/>
      <c r="T133" s="256"/>
      <c r="U133" s="257"/>
      <c r="V133" s="257"/>
      <c r="W133" s="257"/>
      <c r="X133" s="227"/>
      <c r="Y133" s="227"/>
    </row>
    <row r="134" spans="1:26" ht="22.15" customHeight="1" x14ac:dyDescent="0.25">
      <c r="A134" s="374"/>
      <c r="C134" s="181"/>
      <c r="D134" s="200"/>
      <c r="E134" s="253" t="s">
        <v>69</v>
      </c>
      <c r="F134" s="428"/>
      <c r="G134" s="428"/>
      <c r="H134" s="191"/>
      <c r="I134" s="425"/>
      <c r="J134" s="425"/>
      <c r="K134" s="221"/>
      <c r="L134" s="254" t="s">
        <v>70</v>
      </c>
      <c r="M134" s="428"/>
      <c r="N134" s="428"/>
      <c r="O134" s="255"/>
      <c r="P134" s="425"/>
      <c r="Q134" s="425"/>
      <c r="R134" s="425"/>
      <c r="S134" s="210"/>
      <c r="T134" s="256" t="s">
        <v>71</v>
      </c>
      <c r="U134" s="428"/>
      <c r="V134" s="428"/>
      <c r="W134" s="255"/>
      <c r="X134" s="425"/>
      <c r="Y134" s="425"/>
    </row>
    <row r="135" spans="1:26" ht="35.450000000000003" customHeight="1" x14ac:dyDescent="0.25">
      <c r="A135" s="374"/>
      <c r="C135" s="176"/>
      <c r="D135" s="200"/>
      <c r="E135" s="459" t="s">
        <v>72</v>
      </c>
      <c r="F135" s="459"/>
      <c r="G135" s="459"/>
      <c r="H135" s="459"/>
      <c r="I135" s="459"/>
      <c r="J135" s="459"/>
      <c r="K135" s="459"/>
      <c r="L135" s="459"/>
      <c r="M135" s="459"/>
      <c r="N135" s="246"/>
      <c r="O135" s="246"/>
      <c r="P135" s="422"/>
      <c r="Q135" s="422"/>
      <c r="R135" s="422"/>
      <c r="S135" s="422"/>
      <c r="T135" s="422"/>
      <c r="U135" s="422"/>
      <c r="V135" s="422"/>
      <c r="W135" s="422"/>
      <c r="X135" s="422"/>
      <c r="Y135" s="247"/>
    </row>
    <row r="136" spans="1:26" ht="18" customHeight="1" x14ac:dyDescent="0.25">
      <c r="A136" s="374"/>
      <c r="C136" s="176"/>
      <c r="D136" s="200"/>
      <c r="E136" s="424" t="s">
        <v>74</v>
      </c>
      <c r="F136" s="424"/>
      <c r="G136" s="424"/>
      <c r="H136" s="424"/>
      <c r="I136" s="424"/>
      <c r="J136" s="424"/>
      <c r="K136" s="424"/>
      <c r="L136" s="424"/>
      <c r="M136" s="424"/>
      <c r="N136" s="246"/>
      <c r="O136" s="246"/>
      <c r="P136" s="402"/>
      <c r="Q136" s="402"/>
      <c r="R136" s="402"/>
      <c r="S136" s="402"/>
      <c r="T136" s="402"/>
      <c r="U136" s="402"/>
      <c r="V136" s="402"/>
      <c r="W136" s="402"/>
      <c r="X136" s="402"/>
      <c r="Y136" s="247"/>
    </row>
    <row r="137" spans="1:26" ht="17.45" customHeight="1" x14ac:dyDescent="0.25">
      <c r="A137" s="374"/>
      <c r="C137" s="176"/>
      <c r="D137" s="200"/>
      <c r="E137" s="424" t="s">
        <v>75</v>
      </c>
      <c r="F137" s="424"/>
      <c r="G137" s="424"/>
      <c r="H137" s="424"/>
      <c r="I137" s="424"/>
      <c r="J137" s="424"/>
      <c r="K137" s="424"/>
      <c r="L137" s="424"/>
      <c r="M137" s="424"/>
      <c r="N137" s="246"/>
      <c r="O137" s="246"/>
      <c r="P137" s="402"/>
      <c r="Q137" s="402"/>
      <c r="R137" s="402"/>
      <c r="S137" s="402"/>
      <c r="T137" s="402"/>
      <c r="U137" s="402"/>
      <c r="V137" s="402"/>
      <c r="W137" s="402"/>
      <c r="X137" s="402"/>
      <c r="Y137" s="259"/>
    </row>
    <row r="138" spans="1:26" ht="19.899999999999999" customHeight="1" x14ac:dyDescent="0.25">
      <c r="A138" s="374"/>
      <c r="C138" s="176"/>
      <c r="D138" s="200"/>
      <c r="E138" s="424" t="s">
        <v>76</v>
      </c>
      <c r="F138" s="424"/>
      <c r="G138" s="424"/>
      <c r="H138" s="424"/>
      <c r="I138" s="424"/>
      <c r="J138" s="424"/>
      <c r="K138" s="424"/>
      <c r="L138" s="424"/>
      <c r="M138" s="424"/>
      <c r="N138" s="246"/>
      <c r="O138" s="246"/>
      <c r="P138" s="402"/>
      <c r="Q138" s="402"/>
      <c r="R138" s="402"/>
      <c r="S138" s="402"/>
      <c r="T138" s="402"/>
      <c r="U138" s="402"/>
      <c r="V138" s="402"/>
      <c r="W138" s="402"/>
      <c r="X138" s="402"/>
      <c r="Y138" s="234"/>
    </row>
    <row r="139" spans="1:26" ht="33.6" customHeight="1" x14ac:dyDescent="0.25">
      <c r="A139" s="374"/>
      <c r="C139" s="176"/>
      <c r="D139" s="200"/>
      <c r="E139" s="417" t="s">
        <v>77</v>
      </c>
      <c r="F139" s="417"/>
      <c r="G139" s="417"/>
      <c r="H139" s="417"/>
      <c r="I139" s="417"/>
      <c r="J139" s="417"/>
      <c r="K139" s="417"/>
      <c r="L139" s="417"/>
      <c r="M139" s="417"/>
      <c r="N139" s="246"/>
      <c r="O139" s="246"/>
      <c r="P139" s="402"/>
      <c r="Q139" s="402"/>
      <c r="R139" s="402"/>
      <c r="S139" s="402"/>
      <c r="T139" s="402"/>
      <c r="U139" s="402"/>
      <c r="V139" s="402"/>
      <c r="W139" s="402"/>
      <c r="X139" s="402"/>
      <c r="Y139" s="245"/>
    </row>
    <row r="140" spans="1:26" ht="7.15" customHeight="1" outlineLevel="1" collapsed="1" x14ac:dyDescent="0.25">
      <c r="A140" s="374"/>
      <c r="C140" s="179"/>
      <c r="E140" s="212"/>
      <c r="F140" s="212"/>
      <c r="G140" s="212"/>
      <c r="H140" s="212"/>
      <c r="I140" s="212"/>
      <c r="J140" s="212"/>
      <c r="K140" s="212"/>
      <c r="L140" s="212"/>
      <c r="M140" s="212"/>
      <c r="N140" s="212"/>
      <c r="O140" s="212"/>
      <c r="P140" s="212"/>
      <c r="Q140" s="212"/>
      <c r="R140" s="212"/>
      <c r="S140" s="212"/>
      <c r="T140" s="212"/>
      <c r="U140" s="212"/>
      <c r="V140" s="212"/>
      <c r="W140" s="212"/>
      <c r="Y140" s="281"/>
      <c r="Z140" s="288"/>
    </row>
    <row r="141" spans="1:26" ht="30" customHeight="1" outlineLevel="1" x14ac:dyDescent="0.25">
      <c r="A141" s="374"/>
      <c r="C141" s="240" t="s">
        <v>152</v>
      </c>
      <c r="D141" s="240"/>
      <c r="E141" s="240"/>
      <c r="F141" s="240"/>
      <c r="G141" s="240"/>
      <c r="H141" s="240"/>
      <c r="I141" s="240"/>
      <c r="J141" s="240"/>
      <c r="K141" s="240"/>
      <c r="L141" s="240"/>
      <c r="M141" s="240"/>
      <c r="N141" s="240"/>
      <c r="O141" s="240"/>
      <c r="P141" s="240"/>
      <c r="Q141" s="240"/>
      <c r="R141" s="240"/>
      <c r="S141" s="240"/>
      <c r="T141" s="240"/>
      <c r="U141" s="240"/>
      <c r="V141" s="240"/>
      <c r="W141" s="240"/>
      <c r="X141" s="240"/>
    </row>
    <row r="142" spans="1:26" ht="16.899999999999999" customHeight="1" outlineLevel="1" x14ac:dyDescent="0.25">
      <c r="A142" s="374"/>
      <c r="B142" s="195"/>
      <c r="C142" s="309" t="s">
        <v>57</v>
      </c>
      <c r="D142" s="195"/>
      <c r="E142" s="195"/>
      <c r="F142" s="195"/>
      <c r="G142" s="195"/>
      <c r="H142" s="195"/>
      <c r="I142" s="195"/>
      <c r="J142" s="195"/>
      <c r="K142" s="195"/>
      <c r="M142" s="244"/>
      <c r="N142" s="244"/>
      <c r="O142" s="244"/>
      <c r="P142" s="414" t="s">
        <v>58</v>
      </c>
      <c r="Q142" s="414"/>
      <c r="R142" s="414"/>
      <c r="S142" s="414"/>
      <c r="T142" s="414"/>
      <c r="U142" s="414"/>
      <c r="V142" s="414"/>
      <c r="W142" s="414"/>
      <c r="X142" s="414"/>
    </row>
    <row r="143" spans="1:26" ht="60" customHeight="1" outlineLevel="1" x14ac:dyDescent="0.25">
      <c r="A143" s="374"/>
      <c r="B143" s="195"/>
      <c r="C143" s="176"/>
      <c r="E143" s="403" t="s">
        <v>153</v>
      </c>
      <c r="F143" s="403"/>
      <c r="G143" s="403"/>
      <c r="H143" s="403"/>
      <c r="I143" s="403"/>
      <c r="J143" s="403"/>
      <c r="K143" s="403"/>
      <c r="L143" s="403"/>
      <c r="M143" s="403"/>
      <c r="N143" s="270"/>
      <c r="O143" s="270"/>
      <c r="P143" s="415"/>
      <c r="Q143" s="415"/>
      <c r="R143" s="415"/>
      <c r="S143" s="415"/>
      <c r="T143" s="415"/>
      <c r="U143" s="415"/>
      <c r="V143" s="415"/>
      <c r="W143" s="415"/>
      <c r="X143" s="415"/>
      <c r="Y143" s="279"/>
    </row>
    <row r="144" spans="1:26" ht="12.6" customHeight="1" x14ac:dyDescent="0.25">
      <c r="A144" s="374"/>
      <c r="C144" s="179"/>
      <c r="D144" s="200"/>
      <c r="E144" s="192"/>
      <c r="F144" s="258"/>
      <c r="G144" s="258"/>
      <c r="H144" s="258"/>
      <c r="I144" s="258"/>
      <c r="J144" s="258"/>
      <c r="K144" s="258"/>
      <c r="L144" s="258"/>
      <c r="M144" s="246"/>
      <c r="N144" s="246"/>
      <c r="O144" s="246"/>
      <c r="P144" s="246"/>
      <c r="Q144" s="246"/>
      <c r="R144" s="246"/>
      <c r="S144" s="246"/>
      <c r="T144" s="246"/>
      <c r="U144" s="246"/>
      <c r="V144" s="246"/>
      <c r="W144" s="246"/>
      <c r="X144" s="246"/>
      <c r="Y144" s="247"/>
    </row>
    <row r="145" spans="1:25" ht="30" customHeight="1" outlineLevel="1" x14ac:dyDescent="0.25">
      <c r="A145" s="374"/>
      <c r="C145" s="260" t="s">
        <v>78</v>
      </c>
      <c r="D145" s="260"/>
      <c r="E145" s="260"/>
      <c r="F145" s="260"/>
      <c r="G145" s="260"/>
      <c r="H145" s="260"/>
      <c r="I145" s="260"/>
      <c r="J145" s="260"/>
      <c r="K145" s="260"/>
      <c r="L145" s="260"/>
      <c r="M145" s="260"/>
      <c r="N145" s="260"/>
      <c r="O145" s="260"/>
      <c r="P145" s="260"/>
      <c r="Q145" s="260"/>
      <c r="R145" s="260"/>
      <c r="S145" s="260"/>
      <c r="T145" s="260"/>
      <c r="U145" s="260"/>
      <c r="V145" s="260"/>
      <c r="W145" s="260"/>
      <c r="X145" s="261"/>
      <c r="Y145" s="247"/>
    </row>
    <row r="146" spans="1:25" ht="18.600000000000001" customHeight="1" outlineLevel="1" x14ac:dyDescent="0.25">
      <c r="A146" s="374"/>
      <c r="C146" s="262" t="s">
        <v>57</v>
      </c>
      <c r="D146" s="263"/>
      <c r="E146" s="263"/>
      <c r="F146" s="263"/>
      <c r="G146" s="263"/>
      <c r="H146" s="263"/>
      <c r="I146" s="263"/>
      <c r="J146" s="263"/>
      <c r="K146" s="263"/>
      <c r="M146" s="244"/>
      <c r="N146" s="244"/>
      <c r="O146" s="244"/>
      <c r="P146" s="407" t="s">
        <v>58</v>
      </c>
      <c r="Q146" s="407"/>
      <c r="R146" s="407"/>
      <c r="S146" s="407"/>
      <c r="T146" s="407"/>
      <c r="U146" s="407"/>
      <c r="V146" s="407"/>
      <c r="W146" s="407"/>
      <c r="X146" s="407"/>
      <c r="Y146" s="247"/>
    </row>
    <row r="147" spans="1:25" ht="30" customHeight="1" outlineLevel="1" x14ac:dyDescent="0.25">
      <c r="A147" s="374"/>
      <c r="C147" s="176"/>
      <c r="D147" s="200"/>
      <c r="E147" s="403" t="s">
        <v>79</v>
      </c>
      <c r="F147" s="403"/>
      <c r="G147" s="403"/>
      <c r="H147" s="403"/>
      <c r="I147" s="403"/>
      <c r="J147" s="403"/>
      <c r="K147" s="403"/>
      <c r="L147" s="403"/>
      <c r="M147" s="403"/>
      <c r="N147" s="212"/>
      <c r="O147" s="212"/>
      <c r="P147" s="422"/>
      <c r="Q147" s="422"/>
      <c r="R147" s="422"/>
      <c r="S147" s="422"/>
      <c r="T147" s="422"/>
      <c r="U147" s="422"/>
      <c r="V147" s="422"/>
      <c r="W147" s="422"/>
      <c r="X147" s="422"/>
      <c r="Y147" s="247"/>
    </row>
    <row r="148" spans="1:25" ht="28.15" customHeight="1" outlineLevel="1" x14ac:dyDescent="0.25">
      <c r="A148" s="374"/>
      <c r="C148" s="176"/>
      <c r="D148" s="200"/>
      <c r="E148" s="403" t="s">
        <v>80</v>
      </c>
      <c r="F148" s="403"/>
      <c r="G148" s="403"/>
      <c r="H148" s="403"/>
      <c r="I148" s="403"/>
      <c r="J148" s="403"/>
      <c r="K148" s="403"/>
      <c r="L148" s="403"/>
      <c r="M148" s="403"/>
      <c r="N148" s="212"/>
      <c r="O148" s="212"/>
      <c r="P148" s="402"/>
      <c r="Q148" s="402"/>
      <c r="R148" s="402"/>
      <c r="S148" s="402"/>
      <c r="T148" s="402"/>
      <c r="U148" s="402"/>
      <c r="V148" s="402"/>
      <c r="W148" s="402"/>
      <c r="X148" s="402"/>
      <c r="Y148" s="247"/>
    </row>
    <row r="149" spans="1:25" ht="28.15" customHeight="1" outlineLevel="1" x14ac:dyDescent="0.25">
      <c r="A149" s="374"/>
      <c r="C149" s="176"/>
      <c r="D149" s="200"/>
      <c r="E149" s="403" t="s">
        <v>81</v>
      </c>
      <c r="F149" s="403"/>
      <c r="G149" s="403"/>
      <c r="H149" s="403"/>
      <c r="I149" s="403"/>
      <c r="J149" s="403"/>
      <c r="K149" s="403"/>
      <c r="L149" s="403"/>
      <c r="M149" s="403"/>
      <c r="N149" s="212"/>
      <c r="O149" s="212"/>
      <c r="P149" s="402"/>
      <c r="Q149" s="402"/>
      <c r="R149" s="402"/>
      <c r="S149" s="402"/>
      <c r="T149" s="402"/>
      <c r="U149" s="402"/>
      <c r="V149" s="402"/>
      <c r="W149" s="402"/>
      <c r="X149" s="402"/>
      <c r="Y149" s="247"/>
    </row>
    <row r="150" spans="1:25" ht="14.45" customHeight="1" outlineLevel="1" x14ac:dyDescent="0.25">
      <c r="A150" s="374"/>
      <c r="C150" s="176"/>
      <c r="D150" s="200"/>
      <c r="E150" s="403" t="s">
        <v>73</v>
      </c>
      <c r="F150" s="403"/>
      <c r="G150" s="403"/>
      <c r="H150" s="403"/>
      <c r="I150" s="403"/>
      <c r="J150" s="403"/>
      <c r="K150" s="403"/>
      <c r="L150" s="403"/>
      <c r="M150" s="403"/>
      <c r="N150" s="212"/>
      <c r="O150" s="212"/>
      <c r="P150" s="402"/>
      <c r="Q150" s="402"/>
      <c r="R150" s="402"/>
      <c r="S150" s="402"/>
      <c r="T150" s="402"/>
      <c r="U150" s="402"/>
      <c r="V150" s="402"/>
      <c r="W150" s="402"/>
      <c r="X150" s="402"/>
      <c r="Y150" s="247"/>
    </row>
    <row r="151" spans="1:25" ht="30.6" customHeight="1" outlineLevel="1" x14ac:dyDescent="0.25">
      <c r="A151" s="374"/>
      <c r="C151" s="176"/>
      <c r="D151" s="200"/>
      <c r="E151" s="403" t="s">
        <v>82</v>
      </c>
      <c r="F151" s="403"/>
      <c r="G151" s="403"/>
      <c r="H151" s="403"/>
      <c r="I151" s="403"/>
      <c r="J151" s="403"/>
      <c r="K151" s="403"/>
      <c r="L151" s="403"/>
      <c r="M151" s="403"/>
      <c r="N151" s="212"/>
      <c r="O151" s="212"/>
      <c r="P151" s="402"/>
      <c r="Q151" s="402"/>
      <c r="R151" s="402"/>
      <c r="S151" s="402"/>
      <c r="T151" s="402"/>
      <c r="U151" s="402"/>
      <c r="V151" s="402"/>
      <c r="W151" s="402"/>
      <c r="X151" s="402"/>
      <c r="Y151" s="264"/>
    </row>
    <row r="152" spans="1:25" ht="27.6" customHeight="1" outlineLevel="1" x14ac:dyDescent="0.25">
      <c r="A152" s="374"/>
      <c r="C152" s="176"/>
      <c r="D152" s="200"/>
      <c r="E152" s="403" t="s">
        <v>333</v>
      </c>
      <c r="F152" s="403"/>
      <c r="G152" s="403"/>
      <c r="H152" s="403"/>
      <c r="I152" s="403"/>
      <c r="J152" s="403"/>
      <c r="K152" s="403"/>
      <c r="L152" s="403"/>
      <c r="M152" s="403"/>
      <c r="N152" s="212"/>
      <c r="O152" s="212"/>
      <c r="P152" s="402"/>
      <c r="Q152" s="402"/>
      <c r="R152" s="402"/>
      <c r="S152" s="402"/>
      <c r="T152" s="402"/>
      <c r="U152" s="402"/>
      <c r="V152" s="402"/>
      <c r="W152" s="402"/>
      <c r="X152" s="402"/>
      <c r="Y152" s="247"/>
    </row>
    <row r="153" spans="1:25" ht="29.45" customHeight="1" outlineLevel="1" x14ac:dyDescent="0.25">
      <c r="A153" s="374"/>
      <c r="C153" s="176"/>
      <c r="D153" s="200"/>
      <c r="E153" s="403" t="s">
        <v>83</v>
      </c>
      <c r="F153" s="403"/>
      <c r="G153" s="403"/>
      <c r="H153" s="403"/>
      <c r="I153" s="403"/>
      <c r="J153" s="403"/>
      <c r="K153" s="403"/>
      <c r="L153" s="403"/>
      <c r="M153" s="403"/>
      <c r="N153" s="212"/>
      <c r="O153" s="212"/>
      <c r="P153" s="465"/>
      <c r="Q153" s="465"/>
      <c r="R153" s="465"/>
      <c r="S153" s="465"/>
      <c r="T153" s="465"/>
      <c r="U153" s="465"/>
      <c r="V153" s="465"/>
      <c r="W153" s="465"/>
      <c r="X153" s="465"/>
      <c r="Y153" s="247"/>
    </row>
    <row r="154" spans="1:25" ht="43.15" customHeight="1" outlineLevel="1" x14ac:dyDescent="0.25">
      <c r="A154" s="374"/>
      <c r="C154" s="176"/>
      <c r="D154" s="200"/>
      <c r="E154" s="403" t="s">
        <v>84</v>
      </c>
      <c r="F154" s="403"/>
      <c r="G154" s="403"/>
      <c r="H154" s="403"/>
      <c r="I154" s="403"/>
      <c r="J154" s="403"/>
      <c r="K154" s="403"/>
      <c r="L154" s="403"/>
      <c r="M154" s="403"/>
      <c r="N154" s="212"/>
      <c r="O154" s="212"/>
      <c r="P154" s="427"/>
      <c r="Q154" s="427"/>
      <c r="R154" s="427"/>
      <c r="S154" s="427"/>
      <c r="T154" s="427"/>
      <c r="U154" s="427"/>
      <c r="V154" s="427"/>
      <c r="W154" s="427"/>
      <c r="X154" s="427"/>
      <c r="Y154" s="247"/>
    </row>
    <row r="155" spans="1:25" ht="30" customHeight="1" outlineLevel="1" x14ac:dyDescent="0.25">
      <c r="A155" s="374"/>
      <c r="C155" s="176"/>
      <c r="D155" s="200"/>
      <c r="E155" s="403" t="s">
        <v>85</v>
      </c>
      <c r="F155" s="403"/>
      <c r="G155" s="403"/>
      <c r="H155" s="403"/>
      <c r="I155" s="403"/>
      <c r="J155" s="403"/>
      <c r="K155" s="403"/>
      <c r="L155" s="403"/>
      <c r="M155" s="403"/>
      <c r="N155" s="212"/>
      <c r="O155" s="212"/>
      <c r="P155" s="402"/>
      <c r="Q155" s="402"/>
      <c r="R155" s="402"/>
      <c r="S155" s="402"/>
      <c r="T155" s="402"/>
      <c r="U155" s="402"/>
      <c r="V155" s="402"/>
      <c r="W155" s="402"/>
      <c r="X155" s="402"/>
      <c r="Y155" s="247"/>
    </row>
    <row r="156" spans="1:25" ht="15" customHeight="1" outlineLevel="1" x14ac:dyDescent="0.25">
      <c r="A156" s="374"/>
      <c r="C156" s="176"/>
      <c r="D156" s="200"/>
      <c r="E156" s="403" t="s">
        <v>86</v>
      </c>
      <c r="F156" s="403"/>
      <c r="G156" s="403"/>
      <c r="H156" s="403"/>
      <c r="I156" s="403"/>
      <c r="J156" s="403"/>
      <c r="K156" s="403"/>
      <c r="L156" s="403"/>
      <c r="M156" s="403"/>
      <c r="N156" s="212"/>
      <c r="O156" s="212"/>
      <c r="P156" s="402"/>
      <c r="Q156" s="402"/>
      <c r="R156" s="402"/>
      <c r="S156" s="402"/>
      <c r="T156" s="402"/>
      <c r="U156" s="402"/>
      <c r="V156" s="402"/>
      <c r="W156" s="402"/>
      <c r="X156" s="402"/>
      <c r="Y156" s="247"/>
    </row>
    <row r="157" spans="1:25" ht="15" customHeight="1" outlineLevel="1" x14ac:dyDescent="0.25">
      <c r="A157" s="374"/>
      <c r="C157" s="176"/>
      <c r="D157" s="200"/>
      <c r="E157" s="403" t="s">
        <v>87</v>
      </c>
      <c r="F157" s="403"/>
      <c r="G157" s="403"/>
      <c r="H157" s="403"/>
      <c r="I157" s="403"/>
      <c r="J157" s="403"/>
      <c r="K157" s="403"/>
      <c r="L157" s="403"/>
      <c r="M157" s="403"/>
      <c r="N157" s="212"/>
      <c r="O157" s="212"/>
      <c r="P157" s="402"/>
      <c r="Q157" s="402"/>
      <c r="R157" s="402"/>
      <c r="S157" s="402"/>
      <c r="T157" s="402"/>
      <c r="U157" s="402"/>
      <c r="V157" s="402"/>
      <c r="W157" s="402"/>
      <c r="X157" s="402"/>
    </row>
    <row r="158" spans="1:25" ht="21.6" customHeight="1" outlineLevel="1" x14ac:dyDescent="0.25">
      <c r="A158" s="374"/>
      <c r="C158" s="176"/>
      <c r="D158" s="200"/>
      <c r="E158" s="401" t="s">
        <v>343</v>
      </c>
      <c r="F158" s="401"/>
      <c r="G158" s="401"/>
      <c r="H158" s="401"/>
      <c r="I158" s="401"/>
      <c r="J158" s="401"/>
      <c r="K158" s="401"/>
      <c r="L158" s="401"/>
      <c r="M158" s="401"/>
      <c r="N158" s="212"/>
      <c r="O158" s="212"/>
      <c r="P158" s="402"/>
      <c r="Q158" s="402"/>
      <c r="R158" s="402"/>
      <c r="S158" s="402"/>
      <c r="T158" s="402"/>
      <c r="U158" s="402"/>
      <c r="V158" s="402"/>
      <c r="W158" s="402"/>
      <c r="X158" s="402"/>
    </row>
    <row r="159" spans="1:25" ht="30" customHeight="1" outlineLevel="1" x14ac:dyDescent="0.25">
      <c r="A159" s="374"/>
      <c r="C159" s="176"/>
      <c r="D159" s="200"/>
      <c r="E159" s="401" t="s">
        <v>388</v>
      </c>
      <c r="F159" s="401"/>
      <c r="G159" s="401"/>
      <c r="H159" s="401"/>
      <c r="I159" s="401"/>
      <c r="J159" s="401"/>
      <c r="K159" s="401"/>
      <c r="L159" s="401"/>
      <c r="M159" s="401"/>
      <c r="N159" s="312"/>
      <c r="O159" s="312"/>
      <c r="P159" s="402"/>
      <c r="Q159" s="402"/>
      <c r="R159" s="402"/>
      <c r="S159" s="402"/>
      <c r="T159" s="402"/>
      <c r="U159" s="402"/>
      <c r="V159" s="402"/>
      <c r="W159" s="402"/>
      <c r="X159" s="402"/>
    </row>
    <row r="160" spans="1:25" ht="30" customHeight="1" outlineLevel="1" x14ac:dyDescent="0.25">
      <c r="A160" s="374"/>
      <c r="C160" s="176"/>
      <c r="D160" s="200"/>
      <c r="E160" s="401" t="s">
        <v>342</v>
      </c>
      <c r="F160" s="401"/>
      <c r="G160" s="401"/>
      <c r="H160" s="401"/>
      <c r="I160" s="401"/>
      <c r="J160" s="401"/>
      <c r="K160" s="401"/>
      <c r="L160" s="401"/>
      <c r="M160" s="401"/>
      <c r="N160" s="212"/>
      <c r="O160" s="212"/>
      <c r="P160" s="402"/>
      <c r="Q160" s="402"/>
      <c r="R160" s="402"/>
      <c r="S160" s="402"/>
      <c r="T160" s="402"/>
      <c r="U160" s="402"/>
      <c r="V160" s="402"/>
      <c r="W160" s="402"/>
      <c r="X160" s="402"/>
      <c r="Y160" s="245"/>
    </row>
    <row r="161" spans="1:25" ht="15" customHeight="1" x14ac:dyDescent="0.25">
      <c r="A161" s="400"/>
      <c r="B161" s="400"/>
      <c r="C161" s="400"/>
      <c r="Y161" s="268"/>
    </row>
    <row r="162" spans="1:25" ht="30" customHeight="1" outlineLevel="1" x14ac:dyDescent="0.25">
      <c r="A162" s="373" t="s">
        <v>8</v>
      </c>
      <c r="C162" s="265" t="s">
        <v>88</v>
      </c>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7"/>
    </row>
    <row r="163" spans="1:25" ht="14.45" customHeight="1" outlineLevel="1" x14ac:dyDescent="0.25">
      <c r="A163" s="374"/>
      <c r="C163" s="266" t="s">
        <v>57</v>
      </c>
      <c r="D163" s="195"/>
      <c r="E163" s="195"/>
      <c r="F163" s="195"/>
      <c r="G163" s="195"/>
      <c r="H163" s="195"/>
      <c r="I163" s="195"/>
      <c r="J163" s="195"/>
      <c r="K163" s="195"/>
      <c r="M163" s="244"/>
      <c r="N163" s="244"/>
      <c r="O163" s="244"/>
      <c r="P163" s="407" t="s">
        <v>58</v>
      </c>
      <c r="Q163" s="407"/>
      <c r="R163" s="407"/>
      <c r="S163" s="407"/>
      <c r="T163" s="407"/>
      <c r="U163" s="407"/>
      <c r="V163" s="407"/>
      <c r="W163" s="407"/>
      <c r="X163" s="407"/>
      <c r="Y163" s="247"/>
    </row>
    <row r="164" spans="1:25" ht="34.15" customHeight="1" outlineLevel="1" x14ac:dyDescent="0.25">
      <c r="A164" s="374"/>
      <c r="C164" s="176"/>
      <c r="D164" s="195"/>
      <c r="E164" s="426" t="s">
        <v>334</v>
      </c>
      <c r="F164" s="426"/>
      <c r="G164" s="426"/>
      <c r="H164" s="426"/>
      <c r="I164" s="426"/>
      <c r="J164" s="426"/>
      <c r="K164" s="426"/>
      <c r="L164" s="426"/>
      <c r="M164" s="426"/>
      <c r="N164" s="267"/>
      <c r="O164" s="267"/>
      <c r="P164" s="406"/>
      <c r="Q164" s="406"/>
      <c r="R164" s="406"/>
      <c r="S164" s="406"/>
      <c r="T164" s="406"/>
      <c r="U164" s="406"/>
      <c r="V164" s="406"/>
      <c r="W164" s="406"/>
      <c r="X164" s="406"/>
      <c r="Y164" s="247"/>
    </row>
    <row r="165" spans="1:25" ht="22.15" customHeight="1" outlineLevel="1" x14ac:dyDescent="0.25">
      <c r="A165" s="374"/>
      <c r="C165" s="176"/>
      <c r="E165" s="400" t="s">
        <v>89</v>
      </c>
      <c r="F165" s="400"/>
      <c r="G165" s="400"/>
      <c r="H165" s="400"/>
      <c r="I165" s="400"/>
      <c r="J165" s="400"/>
      <c r="K165" s="400"/>
      <c r="L165" s="400"/>
      <c r="M165" s="400"/>
      <c r="P165" s="406"/>
      <c r="Q165" s="406"/>
      <c r="R165" s="406"/>
      <c r="S165" s="406"/>
      <c r="T165" s="406"/>
      <c r="U165" s="406"/>
      <c r="V165" s="406"/>
      <c r="W165" s="406"/>
      <c r="X165" s="406"/>
      <c r="Y165" s="247"/>
    </row>
    <row r="166" spans="1:25" ht="21.6" customHeight="1" outlineLevel="1" x14ac:dyDescent="0.25">
      <c r="A166" s="374"/>
      <c r="C166" s="176"/>
      <c r="E166" s="403" t="s">
        <v>90</v>
      </c>
      <c r="F166" s="403"/>
      <c r="G166" s="403"/>
      <c r="H166" s="403"/>
      <c r="I166" s="403"/>
      <c r="J166" s="403"/>
      <c r="K166" s="403"/>
      <c r="L166" s="403"/>
      <c r="M166" s="403"/>
      <c r="N166" s="269"/>
      <c r="O166" s="269"/>
      <c r="P166" s="406"/>
      <c r="Q166" s="406"/>
      <c r="R166" s="406"/>
      <c r="S166" s="406"/>
      <c r="T166" s="406"/>
      <c r="U166" s="406"/>
      <c r="V166" s="406"/>
      <c r="W166" s="406"/>
      <c r="X166" s="406"/>
      <c r="Y166" s="247"/>
    </row>
    <row r="167" spans="1:25" ht="29.45" customHeight="1" outlineLevel="1" x14ac:dyDescent="0.25">
      <c r="A167" s="374"/>
      <c r="C167" s="176"/>
      <c r="E167" s="403" t="s">
        <v>91</v>
      </c>
      <c r="F167" s="403"/>
      <c r="G167" s="403"/>
      <c r="H167" s="403"/>
      <c r="I167" s="403"/>
      <c r="J167" s="403"/>
      <c r="K167" s="403"/>
      <c r="L167" s="403"/>
      <c r="M167" s="403"/>
      <c r="N167" s="269"/>
      <c r="O167" s="269"/>
      <c r="P167" s="406"/>
      <c r="Q167" s="406"/>
      <c r="R167" s="406"/>
      <c r="S167" s="406"/>
      <c r="T167" s="406"/>
      <c r="U167" s="406"/>
      <c r="V167" s="406"/>
      <c r="W167" s="406"/>
      <c r="X167" s="406"/>
      <c r="Y167" s="247"/>
    </row>
    <row r="168" spans="1:25" ht="28.15" customHeight="1" outlineLevel="1" x14ac:dyDescent="0.25">
      <c r="A168" s="374"/>
      <c r="C168" s="176"/>
      <c r="E168" s="403" t="s">
        <v>92</v>
      </c>
      <c r="F168" s="403"/>
      <c r="G168" s="403"/>
      <c r="H168" s="403"/>
      <c r="I168" s="403"/>
      <c r="J168" s="403"/>
      <c r="K168" s="403"/>
      <c r="L168" s="403"/>
      <c r="M168" s="403"/>
      <c r="N168" s="269"/>
      <c r="O168" s="269"/>
      <c r="P168" s="406"/>
      <c r="Q168" s="406"/>
      <c r="R168" s="406"/>
      <c r="S168" s="406"/>
      <c r="T168" s="406"/>
      <c r="U168" s="406"/>
      <c r="V168" s="406"/>
      <c r="W168" s="406"/>
      <c r="X168" s="406"/>
      <c r="Y168" s="247"/>
    </row>
    <row r="169" spans="1:25" ht="33" customHeight="1" outlineLevel="1" x14ac:dyDescent="0.25">
      <c r="A169" s="374"/>
      <c r="C169" s="176"/>
      <c r="E169" s="403" t="s">
        <v>93</v>
      </c>
      <c r="F169" s="403"/>
      <c r="G169" s="403"/>
      <c r="H169" s="403"/>
      <c r="I169" s="403"/>
      <c r="J169" s="403"/>
      <c r="K169" s="403"/>
      <c r="L169" s="403"/>
      <c r="M169" s="403"/>
      <c r="N169" s="269"/>
      <c r="O169" s="269"/>
      <c r="P169" s="406"/>
      <c r="Q169" s="406"/>
      <c r="R169" s="406"/>
      <c r="S169" s="406"/>
      <c r="T169" s="406"/>
      <c r="U169" s="406"/>
      <c r="V169" s="406"/>
      <c r="W169" s="406"/>
      <c r="X169" s="406"/>
      <c r="Y169" s="247"/>
    </row>
    <row r="170" spans="1:25" ht="19.899999999999999" customHeight="1" outlineLevel="1" x14ac:dyDescent="0.25">
      <c r="A170" s="374"/>
      <c r="C170" s="176"/>
      <c r="E170" s="403" t="s">
        <v>94</v>
      </c>
      <c r="F170" s="403"/>
      <c r="G170" s="403"/>
      <c r="H170" s="403"/>
      <c r="I170" s="403"/>
      <c r="J170" s="403"/>
      <c r="K170" s="403"/>
      <c r="L170" s="403"/>
      <c r="M170" s="403"/>
      <c r="N170" s="269"/>
      <c r="O170" s="269"/>
      <c r="P170" s="406"/>
      <c r="Q170" s="406"/>
      <c r="R170" s="406"/>
      <c r="S170" s="406"/>
      <c r="T170" s="406"/>
      <c r="U170" s="406"/>
      <c r="V170" s="406"/>
      <c r="W170" s="406"/>
      <c r="X170" s="406"/>
      <c r="Y170" s="247"/>
    </row>
    <row r="171" spans="1:25" ht="19.899999999999999" customHeight="1" outlineLevel="1" x14ac:dyDescent="0.25">
      <c r="A171" s="374"/>
      <c r="C171" s="176"/>
      <c r="E171" s="403" t="s">
        <v>95</v>
      </c>
      <c r="F171" s="403"/>
      <c r="G171" s="403"/>
      <c r="H171" s="403"/>
      <c r="I171" s="403"/>
      <c r="J171" s="403"/>
      <c r="K171" s="403"/>
      <c r="L171" s="403"/>
      <c r="M171" s="403"/>
      <c r="N171" s="269"/>
      <c r="O171" s="269"/>
      <c r="P171" s="406"/>
      <c r="Q171" s="406"/>
      <c r="R171" s="406"/>
      <c r="S171" s="406"/>
      <c r="T171" s="406"/>
      <c r="U171" s="406"/>
      <c r="V171" s="406"/>
      <c r="W171" s="406"/>
      <c r="X171" s="406"/>
      <c r="Y171" s="247"/>
    </row>
    <row r="172" spans="1:25" ht="19.899999999999999" customHeight="1" outlineLevel="1" x14ac:dyDescent="0.25">
      <c r="A172" s="374"/>
      <c r="C172" s="176"/>
      <c r="E172" s="403" t="s">
        <v>96</v>
      </c>
      <c r="F172" s="403"/>
      <c r="G172" s="403"/>
      <c r="H172" s="403"/>
      <c r="I172" s="403"/>
      <c r="J172" s="403"/>
      <c r="K172" s="403"/>
      <c r="L172" s="403"/>
      <c r="M172" s="403"/>
      <c r="N172" s="269"/>
      <c r="O172" s="269"/>
      <c r="P172" s="406"/>
      <c r="Q172" s="406"/>
      <c r="R172" s="406"/>
      <c r="S172" s="406"/>
      <c r="T172" s="406"/>
      <c r="U172" s="406"/>
      <c r="V172" s="406"/>
      <c r="W172" s="406"/>
      <c r="X172" s="406"/>
      <c r="Y172" s="247"/>
    </row>
    <row r="173" spans="1:25" ht="19.899999999999999" customHeight="1" outlineLevel="1" x14ac:dyDescent="0.25">
      <c r="A173" s="374"/>
      <c r="C173" s="376"/>
      <c r="E173" s="403" t="s">
        <v>335</v>
      </c>
      <c r="F173" s="403"/>
      <c r="G173" s="403"/>
      <c r="H173" s="403"/>
      <c r="I173" s="403"/>
      <c r="J173" s="403"/>
      <c r="K173" s="403"/>
      <c r="L173" s="403"/>
      <c r="M173" s="403"/>
      <c r="N173" s="269"/>
      <c r="O173" s="269"/>
      <c r="P173" s="406"/>
      <c r="Q173" s="406"/>
      <c r="R173" s="406"/>
      <c r="S173" s="406"/>
      <c r="T173" s="406"/>
      <c r="U173" s="406"/>
      <c r="V173" s="406"/>
      <c r="W173" s="406"/>
      <c r="X173" s="406"/>
      <c r="Y173" s="247"/>
    </row>
    <row r="174" spans="1:25" ht="19.899999999999999" customHeight="1" outlineLevel="1" x14ac:dyDescent="0.25">
      <c r="A174" s="374"/>
      <c r="C174" s="376"/>
      <c r="E174" s="403" t="s">
        <v>97</v>
      </c>
      <c r="F174" s="403"/>
      <c r="G174" s="403"/>
      <c r="H174" s="403"/>
      <c r="I174" s="403"/>
      <c r="J174" s="403"/>
      <c r="K174" s="403"/>
      <c r="L174" s="403"/>
      <c r="M174" s="403"/>
      <c r="N174" s="269"/>
      <c r="O174" s="269"/>
      <c r="P174" s="406"/>
      <c r="Q174" s="406"/>
      <c r="R174" s="406"/>
      <c r="S174" s="406"/>
      <c r="T174" s="406"/>
      <c r="U174" s="406"/>
      <c r="V174" s="406"/>
      <c r="W174" s="406"/>
      <c r="X174" s="406"/>
      <c r="Y174" s="247"/>
    </row>
    <row r="175" spans="1:25" ht="19.899999999999999" customHeight="1" outlineLevel="1" x14ac:dyDescent="0.25">
      <c r="A175" s="374"/>
      <c r="C175" s="376"/>
      <c r="E175" s="403" t="s">
        <v>336</v>
      </c>
      <c r="F175" s="403"/>
      <c r="G175" s="403"/>
      <c r="H175" s="403"/>
      <c r="I175" s="403"/>
      <c r="J175" s="403"/>
      <c r="K175" s="403"/>
      <c r="L175" s="403"/>
      <c r="M175" s="403"/>
      <c r="N175" s="269"/>
      <c r="O175" s="269"/>
      <c r="P175" s="406"/>
      <c r="Q175" s="406"/>
      <c r="R175" s="406"/>
      <c r="S175" s="406"/>
      <c r="T175" s="406"/>
      <c r="U175" s="406"/>
      <c r="V175" s="406"/>
      <c r="W175" s="406"/>
      <c r="X175" s="406"/>
      <c r="Y175" s="247"/>
    </row>
    <row r="176" spans="1:25" ht="19.899999999999999" customHeight="1" outlineLevel="1" x14ac:dyDescent="0.25">
      <c r="A176" s="374"/>
      <c r="C176" s="376"/>
      <c r="E176" s="403" t="s">
        <v>98</v>
      </c>
      <c r="F176" s="403"/>
      <c r="G176" s="403"/>
      <c r="H176" s="403"/>
      <c r="I176" s="403"/>
      <c r="J176" s="403"/>
      <c r="K176" s="403"/>
      <c r="L176" s="403"/>
      <c r="M176" s="403"/>
      <c r="N176" s="269"/>
      <c r="O176" s="269"/>
      <c r="P176" s="406"/>
      <c r="Q176" s="406"/>
      <c r="R176" s="406"/>
      <c r="S176" s="406"/>
      <c r="T176" s="406"/>
      <c r="U176" s="406"/>
      <c r="V176" s="406"/>
      <c r="W176" s="406"/>
      <c r="X176" s="406"/>
      <c r="Y176" s="247"/>
    </row>
    <row r="177" spans="1:25" s="270" customFormat="1" ht="19.899999999999999" customHeight="1" outlineLevel="1" x14ac:dyDescent="0.25">
      <c r="A177" s="374"/>
      <c r="C177" s="376"/>
      <c r="D177" s="181"/>
      <c r="E177" s="403" t="s">
        <v>99</v>
      </c>
      <c r="F177" s="403"/>
      <c r="G177" s="403"/>
      <c r="H177" s="403"/>
      <c r="I177" s="403"/>
      <c r="J177" s="403"/>
      <c r="K177" s="403"/>
      <c r="L177" s="403"/>
      <c r="M177" s="403"/>
      <c r="N177" s="269"/>
      <c r="O177" s="269"/>
      <c r="P177" s="406"/>
      <c r="Q177" s="406"/>
      <c r="R177" s="406"/>
      <c r="S177" s="406"/>
      <c r="T177" s="406"/>
      <c r="U177" s="406"/>
      <c r="V177" s="406"/>
      <c r="W177" s="406"/>
      <c r="X177" s="406"/>
      <c r="Y177" s="247"/>
    </row>
    <row r="178" spans="1:25" ht="29.45" customHeight="1" outlineLevel="1" x14ac:dyDescent="0.25">
      <c r="A178" s="374"/>
      <c r="C178" s="376"/>
      <c r="E178" s="403" t="s">
        <v>371</v>
      </c>
      <c r="F178" s="403"/>
      <c r="G178" s="403"/>
      <c r="H178" s="403"/>
      <c r="I178" s="403"/>
      <c r="J178" s="403"/>
      <c r="K178" s="403"/>
      <c r="L178" s="403"/>
      <c r="M178" s="403"/>
      <c r="N178" s="269"/>
      <c r="O178" s="269"/>
      <c r="P178" s="406"/>
      <c r="Q178" s="406"/>
      <c r="R178" s="406"/>
      <c r="S178" s="406"/>
      <c r="T178" s="406"/>
      <c r="U178" s="406"/>
      <c r="V178" s="406"/>
      <c r="W178" s="406"/>
      <c r="X178" s="406"/>
      <c r="Y178" s="247"/>
    </row>
    <row r="179" spans="1:25" ht="19.899999999999999" customHeight="1" outlineLevel="1" x14ac:dyDescent="0.25">
      <c r="A179" s="374"/>
      <c r="C179" s="376"/>
      <c r="E179" s="403" t="s">
        <v>100</v>
      </c>
      <c r="F179" s="403"/>
      <c r="G179" s="403"/>
      <c r="H179" s="403"/>
      <c r="I179" s="403"/>
      <c r="J179" s="403"/>
      <c r="K179" s="403"/>
      <c r="L179" s="403"/>
      <c r="M179" s="403"/>
      <c r="N179" s="269"/>
      <c r="O179" s="269"/>
      <c r="P179" s="406"/>
      <c r="Q179" s="406"/>
      <c r="R179" s="406"/>
      <c r="S179" s="406"/>
      <c r="T179" s="406"/>
      <c r="U179" s="406"/>
      <c r="V179" s="406"/>
      <c r="W179" s="406"/>
      <c r="X179" s="406"/>
      <c r="Y179" s="247"/>
    </row>
    <row r="180" spans="1:25" ht="43.9" customHeight="1" outlineLevel="1" x14ac:dyDescent="0.25">
      <c r="A180" s="374"/>
      <c r="C180" s="376"/>
      <c r="D180" s="270"/>
      <c r="E180" s="403" t="s">
        <v>411</v>
      </c>
      <c r="F180" s="403"/>
      <c r="G180" s="403"/>
      <c r="H180" s="403"/>
      <c r="I180" s="403"/>
      <c r="J180" s="403"/>
      <c r="K180" s="403"/>
      <c r="L180" s="403"/>
      <c r="M180" s="403"/>
      <c r="N180" s="269"/>
      <c r="O180" s="269"/>
      <c r="P180" s="406"/>
      <c r="Q180" s="406"/>
      <c r="R180" s="406"/>
      <c r="S180" s="406"/>
      <c r="T180" s="406"/>
      <c r="U180" s="406"/>
      <c r="V180" s="406"/>
      <c r="W180" s="406"/>
      <c r="X180" s="406"/>
      <c r="Y180" s="247"/>
    </row>
    <row r="181" spans="1:25" ht="19.899999999999999" customHeight="1" outlineLevel="1" x14ac:dyDescent="0.25">
      <c r="A181" s="374"/>
      <c r="C181" s="176"/>
      <c r="E181" s="403" t="s">
        <v>102</v>
      </c>
      <c r="F181" s="403"/>
      <c r="G181" s="403"/>
      <c r="H181" s="403"/>
      <c r="I181" s="403"/>
      <c r="J181" s="403"/>
      <c r="K181" s="403"/>
      <c r="L181" s="403"/>
      <c r="M181" s="403"/>
      <c r="N181" s="269"/>
      <c r="O181" s="269"/>
      <c r="P181" s="406"/>
      <c r="Q181" s="406"/>
      <c r="R181" s="406"/>
      <c r="S181" s="406"/>
      <c r="T181" s="406"/>
      <c r="U181" s="406"/>
      <c r="V181" s="406"/>
      <c r="W181" s="406"/>
      <c r="X181" s="406"/>
      <c r="Y181" s="247"/>
    </row>
    <row r="182" spans="1:25" ht="28.9" customHeight="1" outlineLevel="1" x14ac:dyDescent="0.25">
      <c r="A182" s="374"/>
      <c r="C182" s="176"/>
      <c r="E182" s="403" t="s">
        <v>103</v>
      </c>
      <c r="F182" s="403"/>
      <c r="G182" s="403"/>
      <c r="H182" s="403"/>
      <c r="I182" s="403"/>
      <c r="J182" s="403"/>
      <c r="K182" s="403"/>
      <c r="L182" s="403"/>
      <c r="M182" s="403"/>
      <c r="N182" s="269"/>
      <c r="O182" s="269"/>
      <c r="P182" s="406"/>
      <c r="Q182" s="406"/>
      <c r="R182" s="406"/>
      <c r="S182" s="406"/>
      <c r="T182" s="406"/>
      <c r="U182" s="406"/>
      <c r="V182" s="406"/>
      <c r="W182" s="406"/>
      <c r="X182" s="406"/>
      <c r="Y182" s="247"/>
    </row>
    <row r="183" spans="1:25" ht="28.9" customHeight="1" outlineLevel="1" x14ac:dyDescent="0.25">
      <c r="A183" s="374"/>
      <c r="C183" s="176"/>
      <c r="E183" s="403" t="s">
        <v>104</v>
      </c>
      <c r="F183" s="403"/>
      <c r="G183" s="403"/>
      <c r="H183" s="403"/>
      <c r="I183" s="403"/>
      <c r="J183" s="403"/>
      <c r="K183" s="403"/>
      <c r="L183" s="403"/>
      <c r="M183" s="403"/>
      <c r="N183" s="269"/>
      <c r="O183" s="269"/>
      <c r="P183" s="406"/>
      <c r="Q183" s="406"/>
      <c r="R183" s="406"/>
      <c r="S183" s="406"/>
      <c r="T183" s="406"/>
      <c r="U183" s="406"/>
      <c r="V183" s="406"/>
      <c r="W183" s="406"/>
      <c r="X183" s="406"/>
      <c r="Y183" s="247"/>
    </row>
    <row r="184" spans="1:25" ht="19.899999999999999" customHeight="1" outlineLevel="1" x14ac:dyDescent="0.25">
      <c r="A184" s="374"/>
      <c r="C184" s="412"/>
      <c r="E184" s="403" t="s">
        <v>105</v>
      </c>
      <c r="F184" s="403"/>
      <c r="G184" s="403"/>
      <c r="H184" s="403"/>
      <c r="I184" s="403"/>
      <c r="J184" s="403"/>
      <c r="K184" s="403"/>
      <c r="L184" s="403"/>
      <c r="M184" s="403"/>
      <c r="N184" s="269"/>
      <c r="O184" s="269"/>
      <c r="P184" s="406"/>
      <c r="Q184" s="406"/>
      <c r="R184" s="406"/>
      <c r="S184" s="406"/>
      <c r="T184" s="406"/>
      <c r="U184" s="406"/>
      <c r="V184" s="406"/>
      <c r="W184" s="406"/>
      <c r="X184" s="406"/>
      <c r="Y184" s="247"/>
    </row>
    <row r="185" spans="1:25" ht="19.899999999999999" customHeight="1" outlineLevel="1" x14ac:dyDescent="0.25">
      <c r="A185" s="374"/>
      <c r="C185" s="413"/>
      <c r="E185" s="403" t="s">
        <v>106</v>
      </c>
      <c r="F185" s="403"/>
      <c r="G185" s="403"/>
      <c r="H185" s="403"/>
      <c r="I185" s="403"/>
      <c r="J185" s="403"/>
      <c r="K185" s="403"/>
      <c r="L185" s="403"/>
      <c r="M185" s="403"/>
      <c r="N185" s="269"/>
      <c r="O185" s="269"/>
      <c r="P185" s="406"/>
      <c r="Q185" s="406"/>
      <c r="R185" s="406"/>
      <c r="S185" s="406"/>
      <c r="T185" s="406"/>
      <c r="U185" s="406"/>
      <c r="V185" s="406"/>
      <c r="W185" s="406"/>
      <c r="X185" s="406"/>
      <c r="Y185" s="247"/>
    </row>
    <row r="186" spans="1:25" ht="45.6" customHeight="1" outlineLevel="1" x14ac:dyDescent="0.25">
      <c r="A186" s="374"/>
      <c r="C186" s="176"/>
      <c r="E186" s="403" t="s">
        <v>107</v>
      </c>
      <c r="F186" s="403"/>
      <c r="G186" s="403"/>
      <c r="H186" s="403"/>
      <c r="I186" s="403"/>
      <c r="J186" s="403"/>
      <c r="K186" s="403"/>
      <c r="L186" s="403"/>
      <c r="M186" s="403"/>
      <c r="N186" s="269"/>
      <c r="O186" s="269"/>
      <c r="P186" s="406"/>
      <c r="Q186" s="406"/>
      <c r="R186" s="406"/>
      <c r="S186" s="406"/>
      <c r="T186" s="406"/>
      <c r="U186" s="406"/>
      <c r="V186" s="406"/>
      <c r="W186" s="406"/>
      <c r="X186" s="406"/>
    </row>
    <row r="187" spans="1:25" ht="20.45" customHeight="1" outlineLevel="1" x14ac:dyDescent="0.25">
      <c r="A187" s="374"/>
      <c r="C187" s="176"/>
      <c r="D187" s="200"/>
      <c r="E187" s="401" t="s">
        <v>344</v>
      </c>
      <c r="F187" s="401"/>
      <c r="G187" s="401"/>
      <c r="H187" s="401"/>
      <c r="I187" s="401"/>
      <c r="J187" s="401"/>
      <c r="K187" s="401"/>
      <c r="L187" s="401"/>
      <c r="M187" s="401"/>
      <c r="N187" s="212"/>
      <c r="O187" s="212"/>
      <c r="P187" s="406"/>
      <c r="Q187" s="406"/>
      <c r="R187" s="406"/>
      <c r="S187" s="406"/>
      <c r="T187" s="406"/>
      <c r="U187" s="406"/>
      <c r="V187" s="406"/>
      <c r="W187" s="406"/>
      <c r="X187" s="406"/>
    </row>
    <row r="188" spans="1:25" ht="26.45" customHeight="1" outlineLevel="1" x14ac:dyDescent="0.25">
      <c r="A188" s="374"/>
      <c r="C188" s="176"/>
      <c r="D188" s="200"/>
      <c r="E188" s="401" t="s">
        <v>342</v>
      </c>
      <c r="F188" s="401"/>
      <c r="G188" s="401"/>
      <c r="H188" s="401"/>
      <c r="I188" s="401"/>
      <c r="J188" s="401"/>
      <c r="K188" s="401"/>
      <c r="L188" s="401"/>
      <c r="M188" s="401"/>
      <c r="N188" s="212"/>
      <c r="O188" s="212"/>
      <c r="P188" s="406"/>
      <c r="Q188" s="406"/>
      <c r="R188" s="406"/>
      <c r="S188" s="406"/>
      <c r="T188" s="406"/>
      <c r="U188" s="406"/>
      <c r="V188" s="406"/>
      <c r="W188" s="406"/>
      <c r="X188" s="406"/>
      <c r="Y188" s="245"/>
    </row>
    <row r="189" spans="1:25" ht="14.45" customHeight="1" x14ac:dyDescent="0.25">
      <c r="A189" s="374"/>
      <c r="C189" s="179"/>
      <c r="Y189" s="271"/>
    </row>
    <row r="190" spans="1:25" ht="30" customHeight="1" outlineLevel="1" x14ac:dyDescent="0.25">
      <c r="A190" s="374"/>
      <c r="C190" s="265" t="s">
        <v>108</v>
      </c>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36"/>
    </row>
    <row r="191" spans="1:25" ht="19.899999999999999" customHeight="1" outlineLevel="1" x14ac:dyDescent="0.25">
      <c r="A191" s="374"/>
      <c r="C191" s="266" t="s">
        <v>57</v>
      </c>
      <c r="D191" s="195"/>
      <c r="E191" s="195"/>
      <c r="F191" s="195"/>
      <c r="G191" s="195"/>
      <c r="H191" s="195"/>
      <c r="I191" s="195"/>
      <c r="J191" s="195"/>
      <c r="K191" s="195"/>
      <c r="M191" s="244"/>
      <c r="N191" s="244"/>
      <c r="O191" s="244"/>
      <c r="P191" s="407" t="s">
        <v>58</v>
      </c>
      <c r="Q191" s="407"/>
      <c r="R191" s="407"/>
      <c r="S191" s="407"/>
      <c r="T191" s="407"/>
      <c r="U191" s="407"/>
      <c r="V191" s="407"/>
      <c r="W191" s="407"/>
      <c r="X191" s="407"/>
      <c r="Y191" s="236"/>
    </row>
    <row r="192" spans="1:25" ht="22.15" customHeight="1" outlineLevel="1" x14ac:dyDescent="0.25">
      <c r="A192" s="374"/>
      <c r="C192" s="176"/>
      <c r="E192" s="403" t="s">
        <v>109</v>
      </c>
      <c r="F192" s="403"/>
      <c r="G192" s="403"/>
      <c r="H192" s="403"/>
      <c r="I192" s="403"/>
      <c r="J192" s="403"/>
      <c r="K192" s="403"/>
      <c r="L192" s="403"/>
      <c r="M192" s="403"/>
      <c r="N192" s="200"/>
      <c r="O192" s="200"/>
      <c r="P192" s="409"/>
      <c r="Q192" s="409"/>
      <c r="R192" s="409"/>
      <c r="S192" s="409"/>
      <c r="T192" s="409"/>
      <c r="U192" s="409"/>
      <c r="V192" s="409"/>
      <c r="W192" s="409"/>
      <c r="X192" s="409"/>
      <c r="Y192" s="236"/>
    </row>
    <row r="193" spans="1:25" ht="22.15" customHeight="1" outlineLevel="1" x14ac:dyDescent="0.25">
      <c r="A193" s="374"/>
      <c r="C193" s="176"/>
      <c r="E193" s="403" t="s">
        <v>110</v>
      </c>
      <c r="F193" s="403"/>
      <c r="G193" s="403"/>
      <c r="H193" s="403"/>
      <c r="I193" s="403"/>
      <c r="J193" s="403"/>
      <c r="K193" s="403"/>
      <c r="L193" s="403"/>
      <c r="M193" s="403"/>
      <c r="N193" s="200"/>
      <c r="O193" s="200"/>
      <c r="P193" s="409"/>
      <c r="Q193" s="409"/>
      <c r="R193" s="409"/>
      <c r="S193" s="409"/>
      <c r="T193" s="409"/>
      <c r="U193" s="409"/>
      <c r="V193" s="409"/>
      <c r="W193" s="409"/>
      <c r="X193" s="409"/>
      <c r="Y193" s="236"/>
    </row>
    <row r="194" spans="1:25" ht="30.6" customHeight="1" outlineLevel="1" x14ac:dyDescent="0.25">
      <c r="A194" s="374"/>
      <c r="C194" s="176"/>
      <c r="E194" s="403" t="s">
        <v>111</v>
      </c>
      <c r="F194" s="403"/>
      <c r="G194" s="403"/>
      <c r="H194" s="403"/>
      <c r="I194" s="403"/>
      <c r="J194" s="403"/>
      <c r="K194" s="403"/>
      <c r="L194" s="403"/>
      <c r="M194" s="403"/>
      <c r="N194" s="212"/>
      <c r="O194" s="212"/>
      <c r="P194" s="409"/>
      <c r="Q194" s="409"/>
      <c r="R194" s="409"/>
      <c r="S194" s="409"/>
      <c r="T194" s="409"/>
      <c r="U194" s="409"/>
      <c r="V194" s="409"/>
      <c r="W194" s="409"/>
      <c r="X194" s="409"/>
      <c r="Y194" s="236"/>
    </row>
    <row r="195" spans="1:25" ht="23.45" customHeight="1" outlineLevel="1" x14ac:dyDescent="0.25">
      <c r="A195" s="374"/>
      <c r="C195" s="176"/>
      <c r="E195" s="403" t="s">
        <v>112</v>
      </c>
      <c r="F195" s="403"/>
      <c r="G195" s="403"/>
      <c r="H195" s="403"/>
      <c r="I195" s="403"/>
      <c r="J195" s="403"/>
      <c r="K195" s="403"/>
      <c r="L195" s="403"/>
      <c r="M195" s="403"/>
      <c r="N195" s="200"/>
      <c r="O195" s="200"/>
      <c r="P195" s="409"/>
      <c r="Q195" s="409"/>
      <c r="R195" s="409"/>
      <c r="S195" s="409"/>
      <c r="T195" s="409"/>
      <c r="U195" s="409"/>
      <c r="V195" s="409"/>
      <c r="W195" s="409"/>
      <c r="X195" s="409"/>
      <c r="Y195" s="236"/>
    </row>
    <row r="196" spans="1:25" ht="29.45" customHeight="1" outlineLevel="1" x14ac:dyDescent="0.25">
      <c r="A196" s="374"/>
      <c r="C196" s="176"/>
      <c r="E196" s="403" t="s">
        <v>393</v>
      </c>
      <c r="F196" s="403"/>
      <c r="G196" s="403"/>
      <c r="H196" s="403"/>
      <c r="I196" s="403"/>
      <c r="J196" s="403"/>
      <c r="K196" s="403"/>
      <c r="L196" s="403"/>
      <c r="M196" s="403"/>
      <c r="N196" s="200"/>
      <c r="O196" s="200"/>
      <c r="P196" s="409"/>
      <c r="Q196" s="409"/>
      <c r="R196" s="409"/>
      <c r="S196" s="409"/>
      <c r="T196" s="409"/>
      <c r="U196" s="409"/>
      <c r="V196" s="409"/>
      <c r="W196" s="409"/>
      <c r="X196" s="409"/>
      <c r="Y196" s="236"/>
    </row>
    <row r="197" spans="1:25" ht="21" customHeight="1" outlineLevel="1" x14ac:dyDescent="0.25">
      <c r="A197" s="374"/>
      <c r="C197" s="176"/>
      <c r="E197" s="403" t="s">
        <v>113</v>
      </c>
      <c r="F197" s="403"/>
      <c r="G197" s="403"/>
      <c r="H197" s="403"/>
      <c r="I197" s="403"/>
      <c r="J197" s="403"/>
      <c r="K197" s="403"/>
      <c r="L197" s="403"/>
      <c r="M197" s="403"/>
      <c r="N197" s="212"/>
      <c r="O197" s="212"/>
      <c r="P197" s="409"/>
      <c r="Q197" s="409"/>
      <c r="R197" s="409"/>
      <c r="S197" s="409"/>
      <c r="T197" s="409"/>
      <c r="U197" s="409"/>
      <c r="V197" s="409"/>
      <c r="W197" s="409"/>
      <c r="X197" s="409"/>
      <c r="Y197" s="236"/>
    </row>
    <row r="198" spans="1:25" ht="14.45" customHeight="1" outlineLevel="1" x14ac:dyDescent="0.25">
      <c r="A198" s="374"/>
      <c r="C198" s="176"/>
      <c r="E198" s="403" t="s">
        <v>114</v>
      </c>
      <c r="F198" s="403"/>
      <c r="G198" s="403"/>
      <c r="H198" s="403"/>
      <c r="I198" s="403"/>
      <c r="J198" s="403"/>
      <c r="K198" s="403"/>
      <c r="L198" s="403"/>
      <c r="M198" s="403"/>
      <c r="N198" s="212"/>
      <c r="O198" s="212"/>
      <c r="P198" s="409"/>
      <c r="Q198" s="409"/>
      <c r="R198" s="409"/>
      <c r="S198" s="409"/>
      <c r="T198" s="409"/>
      <c r="U198" s="409"/>
      <c r="V198" s="409"/>
      <c r="W198" s="409"/>
      <c r="X198" s="409"/>
      <c r="Y198" s="236"/>
    </row>
    <row r="199" spans="1:25" ht="21" customHeight="1" outlineLevel="1" x14ac:dyDescent="0.25">
      <c r="A199" s="374"/>
      <c r="C199" s="176"/>
      <c r="E199" s="403" t="s">
        <v>115</v>
      </c>
      <c r="F199" s="403"/>
      <c r="G199" s="403"/>
      <c r="H199" s="403"/>
      <c r="I199" s="403"/>
      <c r="J199" s="403"/>
      <c r="K199" s="403"/>
      <c r="L199" s="403"/>
      <c r="M199" s="403"/>
      <c r="N199" s="200"/>
      <c r="O199" s="200"/>
      <c r="P199" s="409"/>
      <c r="Q199" s="409"/>
      <c r="R199" s="409"/>
      <c r="S199" s="409"/>
      <c r="T199" s="409"/>
      <c r="U199" s="409"/>
      <c r="V199" s="409"/>
      <c r="W199" s="409"/>
      <c r="X199" s="409"/>
      <c r="Y199" s="236"/>
    </row>
    <row r="200" spans="1:25" ht="22.15" customHeight="1" outlineLevel="1" x14ac:dyDescent="0.25">
      <c r="A200" s="374"/>
      <c r="C200" s="176"/>
      <c r="E200" s="400" t="s">
        <v>337</v>
      </c>
      <c r="F200" s="400"/>
      <c r="G200" s="400"/>
      <c r="H200" s="400"/>
      <c r="I200" s="400"/>
      <c r="J200" s="400"/>
      <c r="K200" s="400"/>
      <c r="L200" s="400"/>
      <c r="M200" s="400"/>
      <c r="N200" s="200"/>
      <c r="O200" s="200"/>
      <c r="P200" s="409"/>
      <c r="Q200" s="409"/>
      <c r="R200" s="409"/>
      <c r="S200" s="409"/>
      <c r="T200" s="409"/>
      <c r="U200" s="409"/>
      <c r="V200" s="409"/>
      <c r="W200" s="409"/>
      <c r="X200" s="409"/>
      <c r="Y200" s="236"/>
    </row>
    <row r="201" spans="1:25" ht="25.15" customHeight="1" outlineLevel="1" x14ac:dyDescent="0.25">
      <c r="A201" s="374"/>
      <c r="C201" s="176"/>
      <c r="E201" s="403" t="s">
        <v>338</v>
      </c>
      <c r="F201" s="403"/>
      <c r="G201" s="403"/>
      <c r="H201" s="403"/>
      <c r="I201" s="403"/>
      <c r="J201" s="403"/>
      <c r="K201" s="403"/>
      <c r="L201" s="403"/>
      <c r="M201" s="403"/>
      <c r="N201" s="200"/>
      <c r="O201" s="200"/>
      <c r="P201" s="409"/>
      <c r="Q201" s="409"/>
      <c r="R201" s="409"/>
      <c r="S201" s="409"/>
      <c r="T201" s="409"/>
      <c r="U201" s="409"/>
      <c r="V201" s="409"/>
      <c r="W201" s="409"/>
      <c r="X201" s="409"/>
      <c r="Y201" s="236"/>
    </row>
    <row r="202" spans="1:25" ht="45" customHeight="1" outlineLevel="1" x14ac:dyDescent="0.25">
      <c r="A202" s="374"/>
      <c r="C202" s="176"/>
      <c r="E202" s="403" t="s">
        <v>116</v>
      </c>
      <c r="F202" s="403"/>
      <c r="G202" s="403"/>
      <c r="H202" s="403"/>
      <c r="I202" s="403"/>
      <c r="J202" s="403"/>
      <c r="K202" s="403"/>
      <c r="L202" s="403"/>
      <c r="M202" s="403"/>
      <c r="N202" s="200"/>
      <c r="O202" s="200"/>
      <c r="P202" s="409"/>
      <c r="Q202" s="409"/>
      <c r="R202" s="409"/>
      <c r="S202" s="409"/>
      <c r="T202" s="409"/>
      <c r="U202" s="409"/>
      <c r="V202" s="409"/>
      <c r="W202" s="409"/>
      <c r="X202" s="409"/>
      <c r="Y202" s="236"/>
    </row>
    <row r="203" spans="1:25" s="270" customFormat="1" ht="43.15" customHeight="1" outlineLevel="1" x14ac:dyDescent="0.25">
      <c r="A203" s="374"/>
      <c r="C203" s="176"/>
      <c r="D203" s="181"/>
      <c r="E203" s="403" t="s">
        <v>117</v>
      </c>
      <c r="F203" s="403"/>
      <c r="G203" s="403"/>
      <c r="H203" s="403"/>
      <c r="I203" s="403"/>
      <c r="J203" s="403"/>
      <c r="K203" s="403"/>
      <c r="L203" s="403"/>
      <c r="M203" s="403"/>
      <c r="N203" s="200"/>
      <c r="O203" s="200"/>
      <c r="P203" s="409"/>
      <c r="Q203" s="409"/>
      <c r="R203" s="409"/>
      <c r="S203" s="409"/>
      <c r="T203" s="409"/>
      <c r="U203" s="409"/>
      <c r="V203" s="409"/>
      <c r="W203" s="409"/>
      <c r="X203" s="409"/>
      <c r="Y203" s="236"/>
    </row>
    <row r="204" spans="1:25" ht="30" customHeight="1" outlineLevel="1" x14ac:dyDescent="0.25">
      <c r="A204" s="374"/>
      <c r="C204" s="176"/>
      <c r="E204" s="403" t="s">
        <v>118</v>
      </c>
      <c r="F204" s="403"/>
      <c r="G204" s="403"/>
      <c r="H204" s="403"/>
      <c r="I204" s="403"/>
      <c r="J204" s="403"/>
      <c r="K204" s="403"/>
      <c r="L204" s="403"/>
      <c r="M204" s="403"/>
      <c r="N204" s="200"/>
      <c r="O204" s="200"/>
      <c r="P204" s="409"/>
      <c r="Q204" s="409"/>
      <c r="R204" s="409"/>
      <c r="S204" s="409"/>
      <c r="T204" s="409"/>
      <c r="U204" s="409"/>
      <c r="V204" s="409"/>
      <c r="W204" s="409"/>
      <c r="X204" s="409"/>
      <c r="Y204" s="247"/>
    </row>
    <row r="205" spans="1:25" ht="19.899999999999999" customHeight="1" outlineLevel="1" x14ac:dyDescent="0.25">
      <c r="A205" s="374"/>
      <c r="C205" s="176"/>
      <c r="D205" s="270"/>
      <c r="E205" s="403" t="s">
        <v>119</v>
      </c>
      <c r="F205" s="403"/>
      <c r="G205" s="403"/>
      <c r="H205" s="403"/>
      <c r="I205" s="403"/>
      <c r="J205" s="403"/>
      <c r="K205" s="403"/>
      <c r="L205" s="403"/>
      <c r="M205" s="403"/>
      <c r="N205" s="200"/>
      <c r="O205" s="200"/>
      <c r="P205" s="409"/>
      <c r="Q205" s="409"/>
      <c r="R205" s="409"/>
      <c r="S205" s="409"/>
      <c r="T205" s="409"/>
      <c r="U205" s="409"/>
      <c r="V205" s="409"/>
      <c r="W205" s="409"/>
      <c r="X205" s="409"/>
      <c r="Y205" s="236"/>
    </row>
    <row r="206" spans="1:25" ht="28.9" customHeight="1" outlineLevel="1" x14ac:dyDescent="0.25">
      <c r="A206" s="374"/>
      <c r="C206" s="176"/>
      <c r="D206" s="200"/>
      <c r="E206" s="405" t="s">
        <v>359</v>
      </c>
      <c r="F206" s="405"/>
      <c r="G206" s="405"/>
      <c r="H206" s="405"/>
      <c r="I206" s="405"/>
      <c r="J206" s="405"/>
      <c r="K206" s="405"/>
      <c r="L206" s="405"/>
      <c r="M206" s="405"/>
      <c r="N206" s="212"/>
      <c r="O206" s="212"/>
      <c r="P206" s="409"/>
      <c r="Q206" s="409"/>
      <c r="R206" s="409"/>
      <c r="S206" s="409"/>
      <c r="T206" s="409"/>
      <c r="U206" s="409"/>
      <c r="V206" s="409"/>
      <c r="W206" s="409"/>
      <c r="X206" s="409"/>
      <c r="Y206" s="236"/>
    </row>
    <row r="207" spans="1:25" ht="21" customHeight="1" outlineLevel="1" x14ac:dyDescent="0.25">
      <c r="A207" s="374"/>
      <c r="C207" s="176"/>
      <c r="D207" s="200"/>
      <c r="E207" s="417" t="s">
        <v>384</v>
      </c>
      <c r="F207" s="417"/>
      <c r="G207" s="417"/>
      <c r="H207" s="417"/>
      <c r="I207" s="417"/>
      <c r="J207" s="417"/>
      <c r="K207" s="417"/>
      <c r="L207" s="417"/>
      <c r="M207" s="417"/>
      <c r="N207" s="303"/>
      <c r="O207" s="303"/>
      <c r="P207" s="409"/>
      <c r="Q207" s="409"/>
      <c r="R207" s="409"/>
      <c r="S207" s="409"/>
      <c r="T207" s="409"/>
      <c r="U207" s="409"/>
      <c r="V207" s="409"/>
      <c r="W207" s="409"/>
      <c r="X207" s="409"/>
      <c r="Y207" s="236"/>
    </row>
    <row r="208" spans="1:25" ht="21" customHeight="1" outlineLevel="1" x14ac:dyDescent="0.25">
      <c r="A208" s="374"/>
      <c r="C208" s="176"/>
      <c r="E208" s="400" t="s">
        <v>120</v>
      </c>
      <c r="F208" s="400"/>
      <c r="G208" s="400"/>
      <c r="H208" s="400"/>
      <c r="I208" s="400"/>
      <c r="J208" s="400"/>
      <c r="K208" s="400"/>
      <c r="L208" s="400"/>
      <c r="M208" s="400"/>
      <c r="N208" s="200"/>
      <c r="O208" s="200"/>
      <c r="P208" s="409"/>
      <c r="Q208" s="409"/>
      <c r="R208" s="409"/>
      <c r="S208" s="409"/>
      <c r="T208" s="409"/>
      <c r="U208" s="409"/>
      <c r="V208" s="409"/>
      <c r="W208" s="409"/>
      <c r="X208" s="409"/>
      <c r="Y208" s="236"/>
    </row>
    <row r="209" spans="1:25" ht="19.149999999999999" customHeight="1" outlineLevel="1" x14ac:dyDescent="0.25">
      <c r="A209" s="374"/>
      <c r="C209" s="176"/>
      <c r="E209" s="403" t="s">
        <v>121</v>
      </c>
      <c r="F209" s="403"/>
      <c r="G209" s="403"/>
      <c r="H209" s="403"/>
      <c r="I209" s="403"/>
      <c r="J209" s="403"/>
      <c r="K209" s="403"/>
      <c r="L209" s="403"/>
      <c r="M209" s="403"/>
      <c r="N209" s="200"/>
      <c r="O209" s="200"/>
      <c r="P209" s="409"/>
      <c r="Q209" s="409"/>
      <c r="R209" s="409"/>
      <c r="S209" s="409"/>
      <c r="T209" s="409"/>
      <c r="U209" s="409"/>
      <c r="V209" s="409"/>
      <c r="W209" s="409"/>
      <c r="X209" s="409"/>
      <c r="Y209" s="247"/>
    </row>
    <row r="210" spans="1:25" ht="19.899999999999999" customHeight="1" outlineLevel="1" x14ac:dyDescent="0.25">
      <c r="A210" s="374"/>
      <c r="C210" s="176"/>
      <c r="E210" s="403" t="s">
        <v>122</v>
      </c>
      <c r="F210" s="403"/>
      <c r="G210" s="403"/>
      <c r="H210" s="403"/>
      <c r="I210" s="403"/>
      <c r="J210" s="403"/>
      <c r="K210" s="403"/>
      <c r="L210" s="403"/>
      <c r="M210" s="403"/>
      <c r="N210" s="200"/>
      <c r="O210" s="200"/>
      <c r="P210" s="409"/>
      <c r="Q210" s="409"/>
      <c r="R210" s="409"/>
      <c r="S210" s="409"/>
      <c r="T210" s="409"/>
      <c r="U210" s="409"/>
      <c r="V210" s="409"/>
      <c r="W210" s="409"/>
      <c r="X210" s="409"/>
      <c r="Y210" s="247"/>
    </row>
    <row r="211" spans="1:25" ht="20.45" customHeight="1" outlineLevel="1" x14ac:dyDescent="0.25">
      <c r="A211" s="374"/>
      <c r="C211" s="176"/>
      <c r="E211" s="401" t="s">
        <v>345</v>
      </c>
      <c r="F211" s="401"/>
      <c r="G211" s="401"/>
      <c r="H211" s="401"/>
      <c r="I211" s="401"/>
      <c r="J211" s="401"/>
      <c r="K211" s="401"/>
      <c r="L211" s="401"/>
      <c r="M211" s="401"/>
      <c r="N211" s="200"/>
      <c r="O211" s="200"/>
      <c r="P211" s="409"/>
      <c r="Q211" s="409"/>
      <c r="R211" s="409"/>
      <c r="S211" s="409"/>
      <c r="T211" s="409"/>
      <c r="U211" s="409"/>
      <c r="V211" s="409"/>
      <c r="W211" s="409"/>
      <c r="X211" s="409"/>
    </row>
    <row r="212" spans="1:25" ht="30.6" customHeight="1" outlineLevel="1" x14ac:dyDescent="0.25">
      <c r="A212" s="374"/>
      <c r="C212" s="176"/>
      <c r="D212" s="200"/>
      <c r="E212" s="401" t="s">
        <v>342</v>
      </c>
      <c r="F212" s="401"/>
      <c r="G212" s="401"/>
      <c r="H212" s="401"/>
      <c r="I212" s="401"/>
      <c r="J212" s="401"/>
      <c r="K212" s="401"/>
      <c r="L212" s="401"/>
      <c r="M212" s="401"/>
      <c r="N212" s="212"/>
      <c r="O212" s="212"/>
      <c r="P212" s="409"/>
      <c r="Q212" s="409"/>
      <c r="R212" s="409"/>
      <c r="S212" s="409"/>
      <c r="T212" s="409"/>
      <c r="U212" s="409"/>
      <c r="V212" s="409"/>
      <c r="W212" s="409"/>
      <c r="X212" s="409"/>
      <c r="Y212" s="245"/>
    </row>
    <row r="213" spans="1:25" ht="5.45" customHeight="1" outlineLevel="1" x14ac:dyDescent="0.25">
      <c r="A213" s="374"/>
      <c r="C213" s="179"/>
      <c r="D213" s="200"/>
      <c r="E213" s="289"/>
      <c r="F213" s="289"/>
      <c r="G213" s="289"/>
      <c r="H213" s="289"/>
      <c r="I213" s="289"/>
      <c r="J213" s="289"/>
      <c r="K213" s="289"/>
      <c r="L213" s="289"/>
      <c r="M213" s="289"/>
      <c r="N213" s="212"/>
      <c r="O213" s="212"/>
      <c r="P213" s="290"/>
      <c r="Q213" s="290"/>
      <c r="R213" s="290"/>
      <c r="S213" s="290"/>
      <c r="T213" s="290"/>
      <c r="U213" s="290"/>
      <c r="V213" s="290"/>
      <c r="W213" s="290"/>
      <c r="X213" s="290"/>
      <c r="Y213" s="236"/>
    </row>
    <row r="214" spans="1:25" ht="30" customHeight="1" outlineLevel="1" x14ac:dyDescent="0.25">
      <c r="A214" s="374"/>
      <c r="C214" s="240" t="s">
        <v>123</v>
      </c>
      <c r="D214" s="241"/>
      <c r="E214" s="240"/>
      <c r="F214" s="241"/>
      <c r="G214" s="241"/>
      <c r="H214" s="241"/>
      <c r="I214" s="241"/>
      <c r="J214" s="241"/>
      <c r="K214" s="241"/>
      <c r="L214" s="241"/>
      <c r="M214" s="241"/>
      <c r="N214" s="241"/>
      <c r="O214" s="241"/>
      <c r="P214" s="241"/>
      <c r="Q214" s="241"/>
      <c r="R214" s="241"/>
      <c r="S214" s="241"/>
      <c r="T214" s="241"/>
      <c r="U214" s="241"/>
      <c r="V214" s="241"/>
      <c r="W214" s="241"/>
      <c r="X214" s="241"/>
      <c r="Y214" s="236"/>
    </row>
    <row r="215" spans="1:25" outlineLevel="1" x14ac:dyDescent="0.25">
      <c r="A215" s="374"/>
      <c r="C215" s="266" t="s">
        <v>57</v>
      </c>
      <c r="D215" s="195"/>
      <c r="E215" s="195"/>
      <c r="F215" s="195"/>
      <c r="G215" s="195"/>
      <c r="H215" s="195"/>
      <c r="I215" s="195"/>
      <c r="J215" s="195"/>
      <c r="K215" s="195"/>
      <c r="M215" s="244"/>
      <c r="N215" s="244"/>
      <c r="O215" s="244"/>
      <c r="P215" s="407" t="s">
        <v>58</v>
      </c>
      <c r="Q215" s="407"/>
      <c r="R215" s="407"/>
      <c r="S215" s="407"/>
      <c r="T215" s="407"/>
      <c r="U215" s="407"/>
      <c r="V215" s="407"/>
      <c r="W215" s="407"/>
      <c r="X215" s="407"/>
      <c r="Y215" s="236"/>
    </row>
    <row r="216" spans="1:25" ht="22.9" customHeight="1" outlineLevel="1" x14ac:dyDescent="0.25">
      <c r="A216" s="374"/>
      <c r="C216" s="176"/>
      <c r="E216" s="400" t="s">
        <v>124</v>
      </c>
      <c r="F216" s="400"/>
      <c r="G216" s="400"/>
      <c r="H216" s="400"/>
      <c r="I216" s="400"/>
      <c r="J216" s="400"/>
      <c r="K216" s="400"/>
      <c r="L216" s="400"/>
      <c r="M216" s="400"/>
      <c r="P216" s="409"/>
      <c r="Q216" s="409"/>
      <c r="R216" s="409"/>
      <c r="S216" s="409"/>
      <c r="T216" s="409"/>
      <c r="U216" s="409"/>
      <c r="V216" s="409"/>
      <c r="W216" s="409"/>
      <c r="X216" s="409"/>
      <c r="Y216" s="236"/>
    </row>
    <row r="217" spans="1:25" ht="25.9" customHeight="1" outlineLevel="1" x14ac:dyDescent="0.25">
      <c r="A217" s="374"/>
      <c r="C217" s="176"/>
      <c r="E217" s="400" t="s">
        <v>125</v>
      </c>
      <c r="F217" s="400"/>
      <c r="G217" s="400"/>
      <c r="H217" s="400"/>
      <c r="I217" s="400"/>
      <c r="J217" s="400"/>
      <c r="K217" s="400"/>
      <c r="L217" s="400"/>
      <c r="M217" s="400"/>
      <c r="P217" s="409"/>
      <c r="Q217" s="409"/>
      <c r="R217" s="409"/>
      <c r="S217" s="409"/>
      <c r="T217" s="409"/>
      <c r="U217" s="409"/>
      <c r="V217" s="409"/>
      <c r="W217" s="409"/>
      <c r="X217" s="409"/>
      <c r="Y217" s="236"/>
    </row>
    <row r="218" spans="1:25" ht="22.15" customHeight="1" outlineLevel="1" x14ac:dyDescent="0.25">
      <c r="A218" s="374"/>
      <c r="C218" s="176"/>
      <c r="E218" s="400" t="s">
        <v>126</v>
      </c>
      <c r="F218" s="400"/>
      <c r="G218" s="400"/>
      <c r="H218" s="400"/>
      <c r="I218" s="400"/>
      <c r="J218" s="400"/>
      <c r="K218" s="400"/>
      <c r="L218" s="400"/>
      <c r="M218" s="400"/>
      <c r="P218" s="409"/>
      <c r="Q218" s="409"/>
      <c r="R218" s="409"/>
      <c r="S218" s="409"/>
      <c r="T218" s="409"/>
      <c r="U218" s="409"/>
      <c r="V218" s="409"/>
      <c r="W218" s="409"/>
      <c r="X218" s="409"/>
      <c r="Y218" s="236"/>
    </row>
    <row r="219" spans="1:25" ht="24.6" customHeight="1" outlineLevel="1" x14ac:dyDescent="0.25">
      <c r="A219" s="374"/>
      <c r="C219" s="176"/>
      <c r="E219" s="400" t="s">
        <v>127</v>
      </c>
      <c r="F219" s="400"/>
      <c r="G219" s="400"/>
      <c r="H219" s="400"/>
      <c r="I219" s="400"/>
      <c r="J219" s="400"/>
      <c r="K219" s="400"/>
      <c r="L219" s="400"/>
      <c r="M219" s="400"/>
      <c r="P219" s="409"/>
      <c r="Q219" s="409"/>
      <c r="R219" s="409"/>
      <c r="S219" s="409"/>
      <c r="T219" s="409"/>
      <c r="U219" s="409"/>
      <c r="V219" s="409"/>
      <c r="W219" s="409"/>
      <c r="X219" s="409"/>
      <c r="Y219" s="236"/>
    </row>
    <row r="220" spans="1:25" ht="22.9" customHeight="1" outlineLevel="1" x14ac:dyDescent="0.25">
      <c r="A220" s="374"/>
      <c r="C220" s="176"/>
      <c r="E220" s="400" t="s">
        <v>339</v>
      </c>
      <c r="F220" s="400"/>
      <c r="G220" s="400"/>
      <c r="H220" s="400"/>
      <c r="I220" s="400"/>
      <c r="J220" s="400"/>
      <c r="K220" s="400"/>
      <c r="L220" s="400"/>
      <c r="M220" s="400"/>
      <c r="P220" s="409"/>
      <c r="Q220" s="409"/>
      <c r="R220" s="409"/>
      <c r="S220" s="409"/>
      <c r="T220" s="409"/>
      <c r="U220" s="409"/>
      <c r="V220" s="409"/>
      <c r="W220" s="409"/>
      <c r="X220" s="409"/>
      <c r="Y220" s="236"/>
    </row>
    <row r="221" spans="1:25" ht="21" customHeight="1" outlineLevel="1" x14ac:dyDescent="0.25">
      <c r="A221" s="374"/>
      <c r="C221" s="176"/>
      <c r="E221" s="408" t="s">
        <v>346</v>
      </c>
      <c r="F221" s="408"/>
      <c r="G221" s="408"/>
      <c r="H221" s="408"/>
      <c r="I221" s="408"/>
      <c r="J221" s="408"/>
      <c r="K221" s="408"/>
      <c r="L221" s="408"/>
      <c r="M221" s="408"/>
      <c r="P221" s="404"/>
      <c r="Q221" s="404"/>
      <c r="R221" s="404"/>
      <c r="S221" s="404"/>
      <c r="T221" s="404"/>
      <c r="U221" s="404"/>
      <c r="V221" s="404"/>
      <c r="W221" s="404"/>
      <c r="X221" s="404"/>
      <c r="Y221" s="236"/>
    </row>
    <row r="222" spans="1:25" ht="21" customHeight="1" outlineLevel="1" x14ac:dyDescent="0.25">
      <c r="A222" s="374"/>
      <c r="C222" s="176"/>
      <c r="E222" s="400" t="s">
        <v>128</v>
      </c>
      <c r="F222" s="400"/>
      <c r="G222" s="400"/>
      <c r="H222" s="400"/>
      <c r="I222" s="400"/>
      <c r="J222" s="400"/>
      <c r="K222" s="400"/>
      <c r="L222" s="400"/>
      <c r="M222" s="400"/>
      <c r="P222" s="409"/>
      <c r="Q222" s="409"/>
      <c r="R222" s="409"/>
      <c r="S222" s="409"/>
      <c r="T222" s="409"/>
      <c r="U222" s="409"/>
      <c r="V222" s="409"/>
      <c r="W222" s="409"/>
      <c r="X222" s="409"/>
    </row>
    <row r="223" spans="1:25" ht="27.6" customHeight="1" outlineLevel="1" x14ac:dyDescent="0.25">
      <c r="A223" s="374"/>
      <c r="C223" s="176"/>
      <c r="E223" s="403" t="s">
        <v>129</v>
      </c>
      <c r="F223" s="403"/>
      <c r="G223" s="403"/>
      <c r="H223" s="403"/>
      <c r="I223" s="403"/>
      <c r="J223" s="403"/>
      <c r="K223" s="403"/>
      <c r="L223" s="403"/>
      <c r="M223" s="403"/>
      <c r="P223" s="409"/>
      <c r="Q223" s="409"/>
      <c r="R223" s="409"/>
      <c r="S223" s="409"/>
      <c r="T223" s="409"/>
      <c r="U223" s="409"/>
      <c r="V223" s="409"/>
      <c r="W223" s="409"/>
      <c r="X223" s="409"/>
    </row>
    <row r="224" spans="1:25" ht="31.9" customHeight="1" outlineLevel="1" x14ac:dyDescent="0.25">
      <c r="A224" s="374"/>
      <c r="C224" s="176"/>
      <c r="E224" s="403" t="s">
        <v>130</v>
      </c>
      <c r="F224" s="403"/>
      <c r="G224" s="403"/>
      <c r="H224" s="403"/>
      <c r="I224" s="403"/>
      <c r="J224" s="403"/>
      <c r="K224" s="403"/>
      <c r="L224" s="403"/>
      <c r="M224" s="403"/>
      <c r="N224" s="272"/>
      <c r="O224" s="272"/>
      <c r="P224" s="409"/>
      <c r="Q224" s="409"/>
      <c r="R224" s="409"/>
      <c r="S224" s="409"/>
      <c r="T224" s="409"/>
      <c r="U224" s="409"/>
      <c r="V224" s="409"/>
      <c r="W224" s="409"/>
      <c r="X224" s="409"/>
      <c r="Y224" s="245"/>
    </row>
    <row r="225" spans="1:26" ht="14.45" customHeight="1" x14ac:dyDescent="0.25">
      <c r="A225" s="374"/>
      <c r="C225" s="179"/>
      <c r="Y225" s="236"/>
      <c r="Z225" s="273"/>
    </row>
    <row r="226" spans="1:26" ht="30" customHeight="1" outlineLevel="1" x14ac:dyDescent="0.25">
      <c r="A226" s="374"/>
      <c r="C226" s="265" t="s">
        <v>131</v>
      </c>
      <c r="D226" s="241"/>
      <c r="E226" s="241"/>
      <c r="F226" s="241"/>
      <c r="G226" s="241"/>
      <c r="H226" s="241"/>
      <c r="I226" s="241"/>
      <c r="J226" s="241"/>
      <c r="K226" s="241"/>
      <c r="L226" s="241"/>
      <c r="M226" s="241"/>
      <c r="N226" s="241"/>
      <c r="O226" s="241"/>
      <c r="P226" s="241"/>
      <c r="Q226" s="241"/>
      <c r="R226" s="241"/>
      <c r="S226" s="241"/>
      <c r="T226" s="241"/>
      <c r="U226" s="241"/>
      <c r="V226" s="241"/>
      <c r="W226" s="241"/>
      <c r="X226" s="241"/>
      <c r="Y226" s="236"/>
      <c r="Z226" s="273"/>
    </row>
    <row r="227" spans="1:26" ht="18" customHeight="1" outlineLevel="1" x14ac:dyDescent="0.25">
      <c r="A227" s="374"/>
      <c r="C227" s="308" t="s">
        <v>57</v>
      </c>
      <c r="D227" s="195"/>
      <c r="E227" s="195"/>
      <c r="F227" s="195"/>
      <c r="G227" s="195"/>
      <c r="H227" s="195"/>
      <c r="I227" s="195"/>
      <c r="J227" s="195"/>
      <c r="K227" s="195"/>
      <c r="M227" s="244"/>
      <c r="N227" s="244"/>
      <c r="O227" s="244"/>
      <c r="P227" s="407" t="s">
        <v>58</v>
      </c>
      <c r="Q227" s="407"/>
      <c r="R227" s="407"/>
      <c r="S227" s="407"/>
      <c r="T227" s="407"/>
      <c r="U227" s="407"/>
      <c r="V227" s="407"/>
      <c r="W227" s="407"/>
      <c r="X227" s="407"/>
      <c r="Y227" s="236"/>
      <c r="Z227" s="273"/>
    </row>
    <row r="228" spans="1:26" ht="23.45" customHeight="1" outlineLevel="1" x14ac:dyDescent="0.25">
      <c r="A228" s="374"/>
      <c r="C228" s="176"/>
      <c r="E228" s="403" t="s">
        <v>132</v>
      </c>
      <c r="F228" s="403"/>
      <c r="G228" s="403"/>
      <c r="H228" s="403"/>
      <c r="I228" s="403"/>
      <c r="J228" s="403"/>
      <c r="K228" s="403"/>
      <c r="L228" s="403"/>
      <c r="M228" s="403"/>
      <c r="N228" s="272"/>
      <c r="O228" s="272"/>
      <c r="P228" s="409"/>
      <c r="Q228" s="409"/>
      <c r="R228" s="409"/>
      <c r="S228" s="409"/>
      <c r="T228" s="409"/>
      <c r="U228" s="409"/>
      <c r="V228" s="409"/>
      <c r="W228" s="409"/>
      <c r="X228" s="409"/>
      <c r="Y228" s="236"/>
      <c r="Z228" s="273"/>
    </row>
    <row r="229" spans="1:26" ht="28.9" customHeight="1" outlineLevel="1" x14ac:dyDescent="0.25">
      <c r="A229" s="374"/>
      <c r="C229" s="176"/>
      <c r="E229" s="403" t="s">
        <v>133</v>
      </c>
      <c r="F229" s="403"/>
      <c r="G229" s="403"/>
      <c r="H229" s="403"/>
      <c r="I229" s="403"/>
      <c r="J229" s="403"/>
      <c r="K229" s="403"/>
      <c r="L229" s="403"/>
      <c r="M229" s="403"/>
      <c r="P229" s="409"/>
      <c r="Q229" s="409"/>
      <c r="R229" s="409"/>
      <c r="S229" s="409"/>
      <c r="T229" s="409"/>
      <c r="U229" s="409"/>
      <c r="V229" s="409"/>
      <c r="W229" s="409"/>
      <c r="X229" s="409"/>
      <c r="Y229" s="236"/>
      <c r="Z229" s="273"/>
    </row>
    <row r="230" spans="1:26" ht="28.9" customHeight="1" outlineLevel="1" x14ac:dyDescent="0.25">
      <c r="A230" s="374"/>
      <c r="C230" s="176"/>
      <c r="E230" s="403" t="s">
        <v>134</v>
      </c>
      <c r="F230" s="403"/>
      <c r="G230" s="403"/>
      <c r="H230" s="403"/>
      <c r="I230" s="403"/>
      <c r="J230" s="403"/>
      <c r="K230" s="403"/>
      <c r="L230" s="403"/>
      <c r="M230" s="403"/>
      <c r="P230" s="409"/>
      <c r="Q230" s="409"/>
      <c r="R230" s="409"/>
      <c r="S230" s="409"/>
      <c r="T230" s="409"/>
      <c r="U230" s="409"/>
      <c r="V230" s="409"/>
      <c r="W230" s="409"/>
      <c r="X230" s="409"/>
      <c r="Y230" s="236"/>
      <c r="Z230" s="273"/>
    </row>
    <row r="231" spans="1:26" ht="28.15" customHeight="1" outlineLevel="1" x14ac:dyDescent="0.25">
      <c r="A231" s="374"/>
      <c r="C231" s="176"/>
      <c r="E231" s="403" t="s">
        <v>135</v>
      </c>
      <c r="F231" s="403"/>
      <c r="G231" s="403"/>
      <c r="H231" s="403"/>
      <c r="I231" s="403"/>
      <c r="J231" s="403"/>
      <c r="K231" s="403"/>
      <c r="L231" s="403"/>
      <c r="M231" s="403"/>
      <c r="P231" s="409"/>
      <c r="Q231" s="409"/>
      <c r="R231" s="409"/>
      <c r="S231" s="409"/>
      <c r="T231" s="409"/>
      <c r="U231" s="409"/>
      <c r="V231" s="409"/>
      <c r="W231" s="409"/>
      <c r="X231" s="409"/>
      <c r="Y231" s="236"/>
      <c r="Z231" s="273"/>
    </row>
    <row r="232" spans="1:26" ht="30" customHeight="1" outlineLevel="1" x14ac:dyDescent="0.25">
      <c r="A232" s="374"/>
      <c r="C232" s="176"/>
      <c r="E232" s="403" t="s">
        <v>136</v>
      </c>
      <c r="F232" s="403"/>
      <c r="G232" s="403"/>
      <c r="H232" s="403"/>
      <c r="I232" s="403"/>
      <c r="J232" s="403"/>
      <c r="K232" s="403"/>
      <c r="L232" s="403"/>
      <c r="M232" s="403"/>
      <c r="P232" s="404"/>
      <c r="Q232" s="404"/>
      <c r="R232" s="404"/>
      <c r="S232" s="404"/>
      <c r="T232" s="404"/>
      <c r="U232" s="404"/>
      <c r="V232" s="404"/>
      <c r="W232" s="404"/>
      <c r="X232" s="404"/>
      <c r="Y232" s="236"/>
      <c r="Z232" s="273"/>
    </row>
    <row r="233" spans="1:26" ht="27.6" customHeight="1" outlineLevel="1" x14ac:dyDescent="0.25">
      <c r="A233" s="374"/>
      <c r="C233" s="176"/>
      <c r="E233" s="403" t="s">
        <v>137</v>
      </c>
      <c r="F233" s="403"/>
      <c r="G233" s="403"/>
      <c r="H233" s="403"/>
      <c r="I233" s="403"/>
      <c r="J233" s="403"/>
      <c r="K233" s="403"/>
      <c r="L233" s="403"/>
      <c r="M233" s="403"/>
      <c r="P233" s="409"/>
      <c r="Q233" s="409"/>
      <c r="R233" s="409"/>
      <c r="S233" s="409"/>
      <c r="T233" s="409"/>
      <c r="U233" s="409"/>
      <c r="V233" s="409"/>
      <c r="W233" s="409"/>
      <c r="X233" s="409"/>
      <c r="Y233" s="236"/>
      <c r="Z233" s="273"/>
    </row>
    <row r="234" spans="1:26" ht="19.899999999999999" customHeight="1" outlineLevel="1" x14ac:dyDescent="0.25">
      <c r="A234" s="374"/>
      <c r="C234" s="176"/>
      <c r="E234" s="403" t="s">
        <v>138</v>
      </c>
      <c r="F234" s="403"/>
      <c r="G234" s="403"/>
      <c r="H234" s="403"/>
      <c r="I234" s="403"/>
      <c r="J234" s="403"/>
      <c r="K234" s="403"/>
      <c r="L234" s="403"/>
      <c r="M234" s="403"/>
      <c r="P234" s="409"/>
      <c r="Q234" s="409"/>
      <c r="R234" s="409"/>
      <c r="S234" s="409"/>
      <c r="T234" s="409"/>
      <c r="U234" s="409"/>
      <c r="V234" s="409"/>
      <c r="W234" s="409"/>
      <c r="X234" s="409"/>
      <c r="Y234" s="236"/>
      <c r="Z234" s="273"/>
    </row>
    <row r="235" spans="1:26" ht="19.899999999999999" customHeight="1" outlineLevel="1" x14ac:dyDescent="0.25">
      <c r="A235" s="374"/>
      <c r="C235" s="176"/>
      <c r="E235" s="403" t="s">
        <v>340</v>
      </c>
      <c r="F235" s="403"/>
      <c r="G235" s="403"/>
      <c r="H235" s="403"/>
      <c r="I235" s="403"/>
      <c r="J235" s="403"/>
      <c r="K235" s="403"/>
      <c r="L235" s="403"/>
      <c r="M235" s="403"/>
      <c r="P235" s="402"/>
      <c r="Q235" s="402"/>
      <c r="R235" s="402"/>
      <c r="S235" s="402"/>
      <c r="T235" s="402"/>
      <c r="U235" s="402"/>
      <c r="V235" s="402"/>
      <c r="W235" s="402"/>
      <c r="X235" s="402"/>
      <c r="Y235" s="236"/>
      <c r="Z235" s="273"/>
    </row>
    <row r="236" spans="1:26" ht="45.6" customHeight="1" outlineLevel="1" x14ac:dyDescent="0.25">
      <c r="A236" s="374"/>
      <c r="C236" s="176"/>
      <c r="E236" s="403" t="s">
        <v>116</v>
      </c>
      <c r="F236" s="403"/>
      <c r="G236" s="403"/>
      <c r="H236" s="403"/>
      <c r="I236" s="403"/>
      <c r="J236" s="403"/>
      <c r="K236" s="403"/>
      <c r="L236" s="403"/>
      <c r="M236" s="403"/>
      <c r="P236" s="409"/>
      <c r="Q236" s="409"/>
      <c r="R236" s="409"/>
      <c r="S236" s="409"/>
      <c r="T236" s="409"/>
      <c r="U236" s="409"/>
      <c r="V236" s="409"/>
      <c r="W236" s="409"/>
      <c r="X236" s="409"/>
      <c r="Y236" s="236"/>
      <c r="Z236" s="273"/>
    </row>
    <row r="237" spans="1:26" ht="44.45" customHeight="1" outlineLevel="1" x14ac:dyDescent="0.25">
      <c r="A237" s="374"/>
      <c r="C237" s="176"/>
      <c r="E237" s="403" t="s">
        <v>117</v>
      </c>
      <c r="F237" s="403"/>
      <c r="G237" s="403"/>
      <c r="H237" s="403"/>
      <c r="I237" s="403"/>
      <c r="J237" s="403"/>
      <c r="K237" s="403"/>
      <c r="L237" s="403"/>
      <c r="M237" s="403"/>
      <c r="P237" s="409"/>
      <c r="Q237" s="409"/>
      <c r="R237" s="409"/>
      <c r="S237" s="409"/>
      <c r="T237" s="409"/>
      <c r="U237" s="409"/>
      <c r="V237" s="409"/>
      <c r="W237" s="409"/>
      <c r="X237" s="409"/>
      <c r="Y237" s="236"/>
      <c r="Z237" s="274"/>
    </row>
    <row r="238" spans="1:26" ht="20.45" customHeight="1" outlineLevel="1" x14ac:dyDescent="0.25">
      <c r="A238" s="374"/>
      <c r="C238" s="176"/>
      <c r="E238" s="403" t="s">
        <v>139</v>
      </c>
      <c r="F238" s="403"/>
      <c r="G238" s="403"/>
      <c r="H238" s="403"/>
      <c r="I238" s="403"/>
      <c r="J238" s="403"/>
      <c r="K238" s="403"/>
      <c r="L238" s="403"/>
      <c r="M238" s="403"/>
      <c r="P238" s="409"/>
      <c r="Q238" s="409"/>
      <c r="R238" s="409"/>
      <c r="S238" s="409"/>
      <c r="T238" s="409"/>
      <c r="U238" s="409"/>
      <c r="V238" s="409"/>
      <c r="W238" s="409"/>
      <c r="X238" s="409"/>
      <c r="Y238" s="236"/>
    </row>
    <row r="239" spans="1:26" ht="21.6" customHeight="1" outlineLevel="1" x14ac:dyDescent="0.25">
      <c r="A239" s="374"/>
      <c r="C239" s="176"/>
      <c r="E239" s="403" t="s">
        <v>140</v>
      </c>
      <c r="F239" s="403"/>
      <c r="G239" s="403"/>
      <c r="H239" s="403"/>
      <c r="I239" s="403"/>
      <c r="J239" s="403"/>
      <c r="K239" s="403"/>
      <c r="L239" s="403"/>
      <c r="M239" s="403"/>
      <c r="P239" s="409"/>
      <c r="Q239" s="409"/>
      <c r="R239" s="409"/>
      <c r="S239" s="409"/>
      <c r="T239" s="409"/>
      <c r="U239" s="409"/>
      <c r="V239" s="409"/>
      <c r="W239" s="409"/>
      <c r="X239" s="409"/>
      <c r="Y239" s="236"/>
    </row>
    <row r="240" spans="1:26" ht="28.9" customHeight="1" outlineLevel="1" x14ac:dyDescent="0.25">
      <c r="A240" s="374"/>
      <c r="C240" s="176"/>
      <c r="E240" s="403" t="s">
        <v>141</v>
      </c>
      <c r="F240" s="403"/>
      <c r="G240" s="403"/>
      <c r="H240" s="403"/>
      <c r="I240" s="403"/>
      <c r="J240" s="403"/>
      <c r="K240" s="403"/>
      <c r="L240" s="403"/>
      <c r="M240" s="403"/>
      <c r="N240" s="212"/>
      <c r="O240" s="212"/>
      <c r="P240" s="404"/>
      <c r="Q240" s="404"/>
      <c r="R240" s="404"/>
      <c r="S240" s="404"/>
      <c r="T240" s="404"/>
      <c r="U240" s="404"/>
      <c r="V240" s="404"/>
      <c r="W240" s="404"/>
      <c r="X240" s="404"/>
      <c r="Y240" s="236"/>
    </row>
    <row r="241" spans="1:25" ht="20.45" customHeight="1" outlineLevel="1" x14ac:dyDescent="0.25">
      <c r="A241" s="374"/>
      <c r="C241" s="176"/>
      <c r="E241" s="401" t="s">
        <v>347</v>
      </c>
      <c r="F241" s="401"/>
      <c r="G241" s="401"/>
      <c r="H241" s="401"/>
      <c r="I241" s="401"/>
      <c r="J241" s="401"/>
      <c r="K241" s="401"/>
      <c r="L241" s="401"/>
      <c r="M241" s="401"/>
      <c r="N241" s="200"/>
      <c r="O241" s="200"/>
      <c r="P241" s="404"/>
      <c r="Q241" s="404"/>
      <c r="R241" s="404"/>
      <c r="S241" s="404"/>
      <c r="T241" s="404"/>
      <c r="U241" s="404"/>
      <c r="V241" s="404"/>
      <c r="W241" s="404"/>
      <c r="X241" s="404"/>
    </row>
    <row r="242" spans="1:25" ht="28.9" customHeight="1" outlineLevel="1" x14ac:dyDescent="0.25">
      <c r="A242" s="374"/>
      <c r="C242" s="176"/>
      <c r="E242" s="401" t="s">
        <v>341</v>
      </c>
      <c r="F242" s="401"/>
      <c r="G242" s="401"/>
      <c r="H242" s="401"/>
      <c r="I242" s="401"/>
      <c r="J242" s="401"/>
      <c r="K242" s="401"/>
      <c r="L242" s="401"/>
      <c r="M242" s="401"/>
      <c r="N242" s="200"/>
      <c r="O242" s="200"/>
      <c r="P242" s="404"/>
      <c r="Q242" s="404"/>
      <c r="R242" s="404"/>
      <c r="S242" s="404"/>
      <c r="T242" s="404"/>
      <c r="U242" s="404"/>
      <c r="V242" s="404"/>
      <c r="W242" s="404"/>
      <c r="X242" s="404"/>
      <c r="Y242" s="245"/>
    </row>
    <row r="243" spans="1:25" s="270" customFormat="1" ht="15.6" customHeight="1" x14ac:dyDescent="0.25">
      <c r="A243" s="374"/>
      <c r="C243" s="179"/>
      <c r="D243" s="181"/>
      <c r="E243" s="289"/>
      <c r="F243" s="289"/>
      <c r="G243" s="289"/>
      <c r="H243" s="289"/>
      <c r="I243" s="289"/>
      <c r="J243" s="289"/>
      <c r="K243" s="289"/>
      <c r="L243" s="289"/>
      <c r="M243" s="289"/>
      <c r="N243" s="200"/>
      <c r="O243" s="200"/>
      <c r="P243" s="291"/>
      <c r="Q243" s="291"/>
      <c r="R243" s="291"/>
      <c r="S243" s="291"/>
      <c r="T243" s="291"/>
      <c r="U243" s="291"/>
      <c r="V243" s="291"/>
      <c r="W243" s="291"/>
      <c r="X243" s="291"/>
      <c r="Y243" s="276"/>
    </row>
    <row r="244" spans="1:25" s="270" customFormat="1" ht="25.15" customHeight="1" outlineLevel="1" x14ac:dyDescent="0.25">
      <c r="A244" s="374"/>
      <c r="C244" s="265" t="s">
        <v>142</v>
      </c>
      <c r="D244" s="241"/>
      <c r="E244" s="241"/>
      <c r="F244" s="241"/>
      <c r="G244" s="241"/>
      <c r="H244" s="241"/>
      <c r="I244" s="241"/>
      <c r="J244" s="241"/>
      <c r="K244" s="241"/>
      <c r="L244" s="241"/>
      <c r="M244" s="241"/>
      <c r="N244" s="241"/>
      <c r="O244" s="241"/>
      <c r="P244" s="241"/>
      <c r="Q244" s="241"/>
      <c r="R244" s="241"/>
      <c r="S244" s="241"/>
      <c r="T244" s="241"/>
      <c r="U244" s="241"/>
      <c r="V244" s="241"/>
      <c r="W244" s="241"/>
      <c r="X244" s="241"/>
      <c r="Y244" s="278"/>
    </row>
    <row r="245" spans="1:25" ht="21" customHeight="1" outlineLevel="1" x14ac:dyDescent="0.25">
      <c r="A245" s="374"/>
      <c r="C245" s="275" t="s">
        <v>57</v>
      </c>
      <c r="D245" s="195"/>
      <c r="E245" s="195"/>
      <c r="F245" s="195"/>
      <c r="G245" s="195"/>
      <c r="H245" s="195"/>
      <c r="I245" s="195"/>
      <c r="J245" s="195"/>
      <c r="K245" s="195"/>
      <c r="M245" s="244"/>
      <c r="N245" s="244"/>
      <c r="O245" s="244"/>
      <c r="P245" s="407" t="s">
        <v>58</v>
      </c>
      <c r="Q245" s="407"/>
      <c r="R245" s="407"/>
      <c r="S245" s="407"/>
      <c r="T245" s="407"/>
      <c r="U245" s="407"/>
      <c r="V245" s="407"/>
      <c r="W245" s="407"/>
      <c r="X245" s="407"/>
    </row>
    <row r="246" spans="1:25" ht="55.15" customHeight="1" outlineLevel="1" x14ac:dyDescent="0.25">
      <c r="A246" s="374"/>
      <c r="C246" s="176"/>
      <c r="D246" s="270"/>
      <c r="E246" s="403" t="s">
        <v>143</v>
      </c>
      <c r="F246" s="403"/>
      <c r="G246" s="403"/>
      <c r="H246" s="403"/>
      <c r="I246" s="403"/>
      <c r="J246" s="403"/>
      <c r="K246" s="403"/>
      <c r="L246" s="403"/>
      <c r="M246" s="403"/>
      <c r="N246" s="212"/>
      <c r="O246" s="212"/>
      <c r="P246" s="411"/>
      <c r="Q246" s="411"/>
      <c r="R246" s="411"/>
      <c r="S246" s="411"/>
      <c r="T246" s="411"/>
      <c r="U246" s="411"/>
      <c r="V246" s="411"/>
      <c r="W246" s="411"/>
      <c r="X246" s="411"/>
      <c r="Y246" s="236"/>
    </row>
    <row r="247" spans="1:25" ht="15.6" customHeight="1" x14ac:dyDescent="0.25">
      <c r="A247" s="374"/>
      <c r="C247" s="179"/>
      <c r="D247" s="270"/>
      <c r="E247" s="410"/>
      <c r="F247" s="410"/>
      <c r="G247" s="410"/>
      <c r="H247" s="410"/>
      <c r="I247" s="410"/>
      <c r="J247" s="410"/>
      <c r="K247" s="410"/>
      <c r="L247" s="410"/>
      <c r="M247" s="410"/>
      <c r="N247" s="410"/>
      <c r="O247" s="410"/>
      <c r="P247" s="410"/>
      <c r="Q247" s="410"/>
      <c r="R247" s="410"/>
      <c r="S247" s="410"/>
      <c r="T247" s="410"/>
      <c r="U247" s="410"/>
      <c r="V247" s="410"/>
      <c r="W247" s="277"/>
      <c r="X247" s="270"/>
      <c r="Y247" s="236"/>
    </row>
    <row r="248" spans="1:25" ht="14.45" customHeight="1" outlineLevel="1" x14ac:dyDescent="0.25">
      <c r="A248" s="374"/>
      <c r="C248" s="265" t="s">
        <v>144</v>
      </c>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36"/>
    </row>
    <row r="249" spans="1:25" ht="21" customHeight="1" outlineLevel="1" x14ac:dyDescent="0.25">
      <c r="A249" s="374"/>
      <c r="C249" s="275" t="s">
        <v>57</v>
      </c>
      <c r="D249" s="195"/>
      <c r="E249" s="195"/>
      <c r="F249" s="195"/>
      <c r="G249" s="195"/>
      <c r="H249" s="195"/>
      <c r="I249" s="195"/>
      <c r="J249" s="195"/>
      <c r="K249" s="195"/>
      <c r="M249" s="244"/>
      <c r="N249" s="244"/>
      <c r="O249" s="244"/>
      <c r="P249" s="407" t="s">
        <v>58</v>
      </c>
      <c r="Q249" s="407"/>
      <c r="R249" s="407"/>
      <c r="S249" s="407"/>
      <c r="T249" s="407"/>
      <c r="U249" s="407"/>
      <c r="V249" s="407"/>
      <c r="W249" s="407"/>
      <c r="X249" s="407"/>
    </row>
    <row r="250" spans="1:25" ht="30" customHeight="1" outlineLevel="1" x14ac:dyDescent="0.25">
      <c r="A250" s="374"/>
      <c r="C250" s="176"/>
      <c r="E250" s="403" t="s">
        <v>145</v>
      </c>
      <c r="F250" s="403"/>
      <c r="G250" s="403"/>
      <c r="H250" s="403"/>
      <c r="I250" s="403"/>
      <c r="J250" s="403"/>
      <c r="K250" s="403"/>
      <c r="L250" s="403"/>
      <c r="M250" s="403"/>
      <c r="N250" s="211"/>
      <c r="O250" s="211"/>
      <c r="P250" s="409"/>
      <c r="Q250" s="409"/>
      <c r="R250" s="409"/>
      <c r="S250" s="409"/>
      <c r="T250" s="409"/>
      <c r="U250" s="409"/>
      <c r="V250" s="409"/>
      <c r="W250" s="409"/>
      <c r="X250" s="409"/>
      <c r="Y250" s="236"/>
    </row>
    <row r="251" spans="1:25" ht="30" customHeight="1" outlineLevel="1" x14ac:dyDescent="0.25">
      <c r="A251" s="374"/>
      <c r="C251" s="176"/>
      <c r="E251" s="403" t="s">
        <v>146</v>
      </c>
      <c r="F251" s="403"/>
      <c r="G251" s="403"/>
      <c r="H251" s="403"/>
      <c r="I251" s="403"/>
      <c r="J251" s="403"/>
      <c r="K251" s="403"/>
      <c r="L251" s="403"/>
      <c r="M251" s="403"/>
      <c r="N251" s="270"/>
      <c r="O251" s="270"/>
      <c r="P251" s="409"/>
      <c r="Q251" s="409"/>
      <c r="R251" s="409"/>
      <c r="S251" s="409"/>
      <c r="T251" s="409"/>
      <c r="U251" s="409"/>
      <c r="V251" s="409"/>
      <c r="W251" s="409"/>
      <c r="X251" s="409"/>
      <c r="Y251" s="236"/>
    </row>
    <row r="252" spans="1:25" ht="18.600000000000001" customHeight="1" outlineLevel="1" x14ac:dyDescent="0.25">
      <c r="A252" s="374"/>
      <c r="C252" s="176"/>
      <c r="E252" s="403" t="s">
        <v>147</v>
      </c>
      <c r="F252" s="403"/>
      <c r="G252" s="403"/>
      <c r="H252" s="403"/>
      <c r="I252" s="403"/>
      <c r="J252" s="403"/>
      <c r="K252" s="403"/>
      <c r="L252" s="403"/>
      <c r="M252" s="403"/>
      <c r="N252" s="211"/>
      <c r="O252" s="211"/>
      <c r="P252" s="404"/>
      <c r="Q252" s="404"/>
      <c r="R252" s="404"/>
      <c r="S252" s="404"/>
      <c r="T252" s="404"/>
      <c r="U252" s="404"/>
      <c r="V252" s="404"/>
      <c r="W252" s="404"/>
      <c r="X252" s="404"/>
      <c r="Y252" s="236"/>
    </row>
    <row r="253" spans="1:25" ht="18" customHeight="1" outlineLevel="1" x14ac:dyDescent="0.25">
      <c r="A253" s="374"/>
      <c r="C253" s="176"/>
      <c r="E253" s="403" t="s">
        <v>148</v>
      </c>
      <c r="F253" s="403"/>
      <c r="G253" s="403"/>
      <c r="H253" s="403"/>
      <c r="I253" s="403"/>
      <c r="J253" s="403"/>
      <c r="K253" s="403"/>
      <c r="L253" s="403"/>
      <c r="M253" s="403"/>
      <c r="N253" s="211"/>
      <c r="O253" s="211"/>
      <c r="P253" s="409"/>
      <c r="Q253" s="409"/>
      <c r="R253" s="409"/>
      <c r="S253" s="409"/>
      <c r="T253" s="409"/>
      <c r="U253" s="409"/>
      <c r="V253" s="409"/>
      <c r="W253" s="409"/>
      <c r="X253" s="409"/>
      <c r="Y253" s="247"/>
    </row>
    <row r="254" spans="1:25" ht="43.15" customHeight="1" outlineLevel="1" x14ac:dyDescent="0.25">
      <c r="A254" s="374"/>
      <c r="C254" s="176"/>
      <c r="E254" s="403" t="s">
        <v>116</v>
      </c>
      <c r="F254" s="403"/>
      <c r="G254" s="403"/>
      <c r="H254" s="403"/>
      <c r="I254" s="403"/>
      <c r="J254" s="403"/>
      <c r="K254" s="403"/>
      <c r="L254" s="403"/>
      <c r="M254" s="403"/>
      <c r="N254" s="177"/>
      <c r="O254" s="177"/>
      <c r="P254" s="409"/>
      <c r="Q254" s="409"/>
      <c r="R254" s="409"/>
      <c r="S254" s="409"/>
      <c r="T254" s="409"/>
      <c r="U254" s="409"/>
      <c r="V254" s="409"/>
      <c r="W254" s="409"/>
      <c r="X254" s="409"/>
      <c r="Y254" s="236"/>
    </row>
    <row r="255" spans="1:25" ht="41.45" customHeight="1" outlineLevel="1" x14ac:dyDescent="0.25">
      <c r="A255" s="374"/>
      <c r="C255" s="176"/>
      <c r="E255" s="403" t="s">
        <v>117</v>
      </c>
      <c r="F255" s="403"/>
      <c r="G255" s="403"/>
      <c r="H255" s="403"/>
      <c r="I255" s="403"/>
      <c r="J255" s="403"/>
      <c r="K255" s="403"/>
      <c r="L255" s="403"/>
      <c r="M255" s="403"/>
      <c r="N255" s="177"/>
      <c r="O255" s="177"/>
      <c r="P255" s="409"/>
      <c r="Q255" s="409"/>
      <c r="R255" s="409"/>
      <c r="S255" s="409"/>
      <c r="T255" s="409"/>
      <c r="U255" s="409"/>
      <c r="V255" s="409"/>
      <c r="W255" s="409"/>
      <c r="X255" s="409"/>
      <c r="Y255" s="236"/>
    </row>
    <row r="256" spans="1:25" ht="72" customHeight="1" outlineLevel="1" x14ac:dyDescent="0.25">
      <c r="A256" s="374"/>
      <c r="C256" s="176"/>
      <c r="E256" s="403" t="s">
        <v>149</v>
      </c>
      <c r="F256" s="403"/>
      <c r="G256" s="403"/>
      <c r="H256" s="403"/>
      <c r="I256" s="403"/>
      <c r="J256" s="403"/>
      <c r="K256" s="403"/>
      <c r="L256" s="403"/>
      <c r="M256" s="403"/>
      <c r="N256" s="212"/>
      <c r="O256" s="212"/>
      <c r="P256" s="402"/>
      <c r="Q256" s="402"/>
      <c r="R256" s="402"/>
      <c r="S256" s="402"/>
      <c r="T256" s="402"/>
      <c r="U256" s="402"/>
      <c r="V256" s="402"/>
      <c r="W256" s="402"/>
      <c r="X256" s="402"/>
    </row>
    <row r="257" spans="1:25" ht="18" customHeight="1" outlineLevel="1" x14ac:dyDescent="0.25">
      <c r="A257" s="374"/>
      <c r="C257" s="176"/>
      <c r="E257" s="401" t="s">
        <v>348</v>
      </c>
      <c r="F257" s="401"/>
      <c r="G257" s="401"/>
      <c r="H257" s="401"/>
      <c r="I257" s="401"/>
      <c r="J257" s="401"/>
      <c r="K257" s="401"/>
      <c r="L257" s="401"/>
      <c r="M257" s="401"/>
      <c r="N257" s="200"/>
      <c r="O257" s="200"/>
      <c r="P257" s="404"/>
      <c r="Q257" s="404"/>
      <c r="R257" s="404"/>
      <c r="S257" s="404"/>
      <c r="T257" s="404"/>
      <c r="U257" s="404"/>
      <c r="V257" s="404"/>
      <c r="W257" s="404"/>
      <c r="X257" s="404"/>
    </row>
    <row r="258" spans="1:25" ht="30" customHeight="1" outlineLevel="1" x14ac:dyDescent="0.25">
      <c r="A258" s="374"/>
      <c r="C258" s="176"/>
      <c r="E258" s="401" t="s">
        <v>341</v>
      </c>
      <c r="F258" s="401"/>
      <c r="G258" s="401"/>
      <c r="H258" s="401"/>
      <c r="I258" s="401"/>
      <c r="J258" s="401"/>
      <c r="K258" s="401"/>
      <c r="L258" s="401"/>
      <c r="M258" s="401"/>
      <c r="N258" s="200"/>
      <c r="O258" s="200"/>
      <c r="P258" s="404"/>
      <c r="Q258" s="404"/>
      <c r="R258" s="404"/>
      <c r="S258" s="404"/>
      <c r="T258" s="404"/>
      <c r="U258" s="404"/>
      <c r="V258" s="404"/>
      <c r="W258" s="404"/>
      <c r="X258" s="404"/>
      <c r="Y258" s="279"/>
    </row>
    <row r="259" spans="1:25" ht="15" customHeight="1" x14ac:dyDescent="0.25">
      <c r="A259" s="374"/>
      <c r="C259" s="179"/>
      <c r="E259" s="212"/>
      <c r="F259" s="212"/>
      <c r="G259" s="212"/>
      <c r="H259" s="212"/>
      <c r="I259" s="212"/>
      <c r="J259" s="212"/>
      <c r="K259" s="212"/>
      <c r="L259" s="212"/>
      <c r="M259" s="212"/>
      <c r="N259" s="212"/>
      <c r="O259" s="212"/>
      <c r="P259" s="212"/>
      <c r="Q259" s="212"/>
      <c r="R259" s="212"/>
      <c r="S259" s="212"/>
      <c r="T259" s="212"/>
      <c r="U259" s="212"/>
      <c r="V259" s="212"/>
      <c r="W259" s="212"/>
      <c r="Y259" s="281"/>
    </row>
    <row r="260" spans="1:25" ht="30" customHeight="1" outlineLevel="1" x14ac:dyDescent="0.25">
      <c r="A260" s="374"/>
      <c r="C260" s="265" t="s">
        <v>150</v>
      </c>
      <c r="D260" s="241"/>
      <c r="E260" s="241"/>
      <c r="F260" s="241"/>
      <c r="G260" s="241"/>
      <c r="H260" s="241"/>
      <c r="I260" s="241"/>
      <c r="J260" s="241"/>
      <c r="K260" s="241"/>
      <c r="L260" s="241"/>
      <c r="M260" s="241"/>
      <c r="N260" s="241"/>
      <c r="O260" s="241"/>
      <c r="P260" s="241"/>
      <c r="Q260" s="241"/>
      <c r="R260" s="241"/>
      <c r="S260" s="241"/>
      <c r="T260" s="241"/>
      <c r="U260" s="241"/>
      <c r="V260" s="241"/>
      <c r="W260" s="241"/>
      <c r="X260" s="241"/>
    </row>
    <row r="261" spans="1:25" s="228" customFormat="1" ht="16.149999999999999" customHeight="1" outlineLevel="1" x14ac:dyDescent="0.25">
      <c r="A261" s="380"/>
      <c r="C261" s="309" t="s">
        <v>57</v>
      </c>
      <c r="D261" s="195"/>
      <c r="E261" s="195"/>
      <c r="F261" s="195"/>
      <c r="G261" s="195"/>
      <c r="H261" s="195"/>
      <c r="I261" s="195"/>
      <c r="J261" s="195"/>
      <c r="K261" s="195"/>
      <c r="L261" s="181"/>
      <c r="M261" s="244"/>
      <c r="N261" s="244"/>
      <c r="O261" s="244"/>
      <c r="P261" s="414" t="s">
        <v>58</v>
      </c>
      <c r="Q261" s="414"/>
      <c r="R261" s="414"/>
      <c r="S261" s="414"/>
      <c r="T261" s="414"/>
      <c r="U261" s="414"/>
      <c r="V261" s="414"/>
      <c r="W261" s="414"/>
      <c r="X261" s="414"/>
      <c r="Y261" s="282"/>
    </row>
    <row r="262" spans="1:25" s="228" customFormat="1" ht="58.15" customHeight="1" outlineLevel="1" x14ac:dyDescent="0.25">
      <c r="A262" s="374"/>
      <c r="C262" s="176"/>
      <c r="D262" s="181"/>
      <c r="E262" s="416" t="s">
        <v>151</v>
      </c>
      <c r="F262" s="416"/>
      <c r="G262" s="416"/>
      <c r="H262" s="416"/>
      <c r="I262" s="416"/>
      <c r="J262" s="416"/>
      <c r="K262" s="416"/>
      <c r="L262" s="416"/>
      <c r="M262" s="416"/>
      <c r="N262" s="280"/>
      <c r="O262" s="280"/>
      <c r="P262" s="415"/>
      <c r="Q262" s="415"/>
      <c r="R262" s="415"/>
      <c r="S262" s="415"/>
      <c r="T262" s="415"/>
      <c r="U262" s="415"/>
      <c r="V262" s="415"/>
      <c r="W262" s="415"/>
      <c r="X262" s="415"/>
      <c r="Y262" s="279"/>
    </row>
    <row r="263" spans="1:25" ht="15" customHeight="1" x14ac:dyDescent="0.25">
      <c r="A263" s="374"/>
      <c r="B263" s="195"/>
      <c r="C263" s="179"/>
      <c r="E263" s="212"/>
      <c r="F263" s="212"/>
      <c r="G263" s="212"/>
      <c r="H263" s="212"/>
      <c r="I263" s="212"/>
      <c r="J263" s="212"/>
      <c r="K263" s="212"/>
      <c r="L263" s="212"/>
      <c r="M263" s="212"/>
      <c r="N263" s="212"/>
      <c r="O263" s="212"/>
      <c r="P263" s="212"/>
      <c r="Q263" s="212"/>
      <c r="R263" s="212"/>
      <c r="S263" s="212"/>
      <c r="T263" s="212"/>
      <c r="U263" s="212"/>
      <c r="V263" s="212"/>
      <c r="W263" s="212"/>
      <c r="Y263" s="281"/>
    </row>
    <row r="264" spans="1:25" ht="30" customHeight="1" outlineLevel="1" x14ac:dyDescent="0.25">
      <c r="B264" s="195"/>
      <c r="C264" s="283" t="s">
        <v>154</v>
      </c>
      <c r="D264" s="284"/>
      <c r="E264" s="284"/>
      <c r="F264" s="284"/>
      <c r="G264" s="284"/>
      <c r="H264" s="284"/>
      <c r="I264" s="284"/>
      <c r="J264" s="284"/>
      <c r="K264" s="284"/>
      <c r="L264" s="284"/>
      <c r="M264" s="285"/>
      <c r="N264" s="285"/>
      <c r="O264" s="285"/>
      <c r="P264" s="285"/>
      <c r="Q264" s="285"/>
      <c r="R264" s="285"/>
      <c r="S264" s="285"/>
      <c r="T264" s="285"/>
      <c r="U264" s="285"/>
      <c r="V264" s="285"/>
      <c r="W264" s="285"/>
      <c r="X264" s="241"/>
    </row>
    <row r="265" spans="1:25" ht="17.45" customHeight="1" outlineLevel="1" x14ac:dyDescent="0.25">
      <c r="C265" s="275" t="s">
        <v>57</v>
      </c>
      <c r="D265" s="195"/>
      <c r="E265" s="195"/>
      <c r="F265" s="195"/>
      <c r="G265" s="195"/>
      <c r="H265" s="195"/>
      <c r="I265" s="195"/>
      <c r="J265" s="195"/>
      <c r="K265" s="195"/>
      <c r="M265" s="244"/>
      <c r="N265" s="244"/>
      <c r="O265" s="244"/>
      <c r="P265" s="414" t="s">
        <v>58</v>
      </c>
      <c r="Q265" s="414"/>
      <c r="R265" s="414"/>
      <c r="S265" s="414"/>
      <c r="T265" s="414"/>
      <c r="U265" s="414"/>
      <c r="V265" s="414"/>
      <c r="W265" s="414"/>
      <c r="X265" s="414"/>
    </row>
    <row r="266" spans="1:25" s="211" customFormat="1" ht="71.45" customHeight="1" outlineLevel="1" x14ac:dyDescent="0.25">
      <c r="A266" s="378"/>
      <c r="C266" s="176"/>
      <c r="D266" s="286"/>
      <c r="E266" s="403" t="s">
        <v>155</v>
      </c>
      <c r="F266" s="403"/>
      <c r="G266" s="403"/>
      <c r="H266" s="403"/>
      <c r="I266" s="403"/>
      <c r="J266" s="403"/>
      <c r="K266" s="403"/>
      <c r="L266" s="403"/>
      <c r="M266" s="403"/>
      <c r="N266" s="270"/>
      <c r="O266" s="270"/>
      <c r="P266" s="415"/>
      <c r="Q266" s="415"/>
      <c r="R266" s="415"/>
      <c r="S266" s="415"/>
      <c r="T266" s="415"/>
      <c r="U266" s="415"/>
      <c r="V266" s="415"/>
      <c r="W266" s="415"/>
      <c r="X266" s="415"/>
      <c r="Y266" s="287"/>
    </row>
    <row r="267" spans="1:25" s="305" customFormat="1" ht="12" customHeight="1" x14ac:dyDescent="0.25">
      <c r="A267" s="378"/>
      <c r="C267" s="179"/>
      <c r="D267" s="286"/>
      <c r="E267" s="303"/>
      <c r="F267" s="303"/>
      <c r="G267" s="303"/>
      <c r="H267" s="303"/>
      <c r="I267" s="303"/>
      <c r="J267" s="303"/>
      <c r="K267" s="303"/>
      <c r="L267" s="303"/>
      <c r="M267" s="303"/>
      <c r="N267" s="270"/>
      <c r="O267" s="270"/>
      <c r="P267" s="310"/>
      <c r="Q267" s="310"/>
      <c r="R267" s="310"/>
      <c r="S267" s="310"/>
      <c r="T267" s="310"/>
      <c r="U267" s="310"/>
      <c r="V267" s="310"/>
      <c r="W267" s="310"/>
      <c r="X267" s="310"/>
      <c r="Y267" s="304"/>
    </row>
    <row r="268" spans="1:25" ht="30" customHeight="1" outlineLevel="1" x14ac:dyDescent="0.25">
      <c r="B268" s="195"/>
      <c r="C268" s="283" t="s">
        <v>445</v>
      </c>
      <c r="D268" s="284"/>
      <c r="E268" s="284"/>
      <c r="F268" s="284"/>
      <c r="G268" s="284"/>
      <c r="H268" s="284"/>
      <c r="I268" s="284"/>
      <c r="J268" s="284"/>
      <c r="K268" s="284"/>
      <c r="L268" s="284"/>
      <c r="M268" s="285"/>
      <c r="N268" s="285"/>
      <c r="O268" s="285"/>
      <c r="P268" s="285"/>
      <c r="Q268" s="285"/>
      <c r="R268" s="285"/>
      <c r="S268" s="285"/>
      <c r="T268" s="285"/>
      <c r="U268" s="285"/>
      <c r="V268" s="285"/>
      <c r="W268" s="285"/>
      <c r="X268" s="241"/>
    </row>
    <row r="269" spans="1:25" outlineLevel="1" x14ac:dyDescent="0.25">
      <c r="C269" s="275" t="s">
        <v>57</v>
      </c>
      <c r="D269" s="195"/>
      <c r="E269" s="195"/>
      <c r="F269" s="195"/>
      <c r="G269" s="195"/>
      <c r="H269" s="195"/>
      <c r="I269" s="195"/>
      <c r="J269" s="195"/>
      <c r="K269" s="195"/>
      <c r="M269" s="244"/>
      <c r="N269" s="244"/>
      <c r="O269" s="244"/>
      <c r="P269" s="414" t="s">
        <v>58</v>
      </c>
      <c r="Q269" s="414"/>
      <c r="R269" s="414"/>
      <c r="S269" s="414"/>
      <c r="T269" s="414"/>
      <c r="U269" s="414"/>
      <c r="V269" s="414"/>
      <c r="W269" s="414"/>
      <c r="X269" s="414"/>
    </row>
    <row r="270" spans="1:25" outlineLevel="1" x14ac:dyDescent="0.25">
      <c r="C270" s="397"/>
      <c r="E270" s="181" t="s">
        <v>465</v>
      </c>
    </row>
  </sheetData>
  <mergeCells count="399">
    <mergeCell ref="AA115:AB115"/>
    <mergeCell ref="N112:X112"/>
    <mergeCell ref="J120:X120"/>
    <mergeCell ref="J121:X121"/>
    <mergeCell ref="E128:M128"/>
    <mergeCell ref="N113:X113"/>
    <mergeCell ref="E155:M155"/>
    <mergeCell ref="E154:M154"/>
    <mergeCell ref="E153:M153"/>
    <mergeCell ref="P130:X130"/>
    <mergeCell ref="E137:M137"/>
    <mergeCell ref="E138:M138"/>
    <mergeCell ref="E139:M139"/>
    <mergeCell ref="E135:M135"/>
    <mergeCell ref="I131:J131"/>
    <mergeCell ref="U131:V131"/>
    <mergeCell ref="P131:R131"/>
    <mergeCell ref="M131:N131"/>
    <mergeCell ref="X134:Y134"/>
    <mergeCell ref="X132:Y132"/>
    <mergeCell ref="G113:J113"/>
    <mergeCell ref="G112:J112"/>
    <mergeCell ref="E143:M143"/>
    <mergeCell ref="P153:X153"/>
    <mergeCell ref="I111:T111"/>
    <mergeCell ref="I87:T87"/>
    <mergeCell ref="P269:X269"/>
    <mergeCell ref="G98:J98"/>
    <mergeCell ref="N98:X98"/>
    <mergeCell ref="G99:J99"/>
    <mergeCell ref="N99:X99"/>
    <mergeCell ref="G92:J92"/>
    <mergeCell ref="N92:X92"/>
    <mergeCell ref="I94:T94"/>
    <mergeCell ref="G95:J95"/>
    <mergeCell ref="N95:X95"/>
    <mergeCell ref="G96:J96"/>
    <mergeCell ref="N96:X96"/>
    <mergeCell ref="G97:J97"/>
    <mergeCell ref="N97:X97"/>
    <mergeCell ref="E129:M129"/>
    <mergeCell ref="I108:T108"/>
    <mergeCell ref="E149:M149"/>
    <mergeCell ref="E148:M148"/>
    <mergeCell ref="P132:R132"/>
    <mergeCell ref="N115:X115"/>
    <mergeCell ref="E157:M157"/>
    <mergeCell ref="G109:J109"/>
    <mergeCell ref="G43:J43"/>
    <mergeCell ref="G61:J61"/>
    <mergeCell ref="G60:J60"/>
    <mergeCell ref="G59:J59"/>
    <mergeCell ref="G58:J58"/>
    <mergeCell ref="G57:J57"/>
    <mergeCell ref="G56:J56"/>
    <mergeCell ref="G55:J55"/>
    <mergeCell ref="N61:X61"/>
    <mergeCell ref="N60:X60"/>
    <mergeCell ref="V50:X50"/>
    <mergeCell ref="E51:X51"/>
    <mergeCell ref="U52:X52"/>
    <mergeCell ref="N58:X58"/>
    <mergeCell ref="N59:X59"/>
    <mergeCell ref="G45:J45"/>
    <mergeCell ref="I54:X54"/>
    <mergeCell ref="N55:X55"/>
    <mergeCell ref="M50:T50"/>
    <mergeCell ref="N104:X104"/>
    <mergeCell ref="G104:J104"/>
    <mergeCell ref="G84:J84"/>
    <mergeCell ref="N106:X106"/>
    <mergeCell ref="N103:X103"/>
    <mergeCell ref="N102:X102"/>
    <mergeCell ref="N109:X109"/>
    <mergeCell ref="G85:J85"/>
    <mergeCell ref="G102:J102"/>
    <mergeCell ref="N85:X85"/>
    <mergeCell ref="G106:J106"/>
    <mergeCell ref="N105:X105"/>
    <mergeCell ref="G103:J103"/>
    <mergeCell ref="N84:X84"/>
    <mergeCell ref="G110:J110"/>
    <mergeCell ref="N77:X77"/>
    <mergeCell ref="G83:J83"/>
    <mergeCell ref="G91:J91"/>
    <mergeCell ref="N91:X91"/>
    <mergeCell ref="I101:T101"/>
    <mergeCell ref="N110:X110"/>
    <mergeCell ref="G105:J105"/>
    <mergeCell ref="G66:J66"/>
    <mergeCell ref="G78:J78"/>
    <mergeCell ref="G88:J88"/>
    <mergeCell ref="N88:X88"/>
    <mergeCell ref="G89:J89"/>
    <mergeCell ref="N89:X89"/>
    <mergeCell ref="G90:J90"/>
    <mergeCell ref="N90:X90"/>
    <mergeCell ref="G77:J77"/>
    <mergeCell ref="N82:X82"/>
    <mergeCell ref="N81:X81"/>
    <mergeCell ref="G82:J82"/>
    <mergeCell ref="N83:X83"/>
    <mergeCell ref="N78:X78"/>
    <mergeCell ref="I80:T80"/>
    <mergeCell ref="G81:J81"/>
    <mergeCell ref="G65:J65"/>
    <mergeCell ref="G64:J64"/>
    <mergeCell ref="N68:X68"/>
    <mergeCell ref="N67:X67"/>
    <mergeCell ref="N66:X66"/>
    <mergeCell ref="N65:X65"/>
    <mergeCell ref="N64:X64"/>
    <mergeCell ref="I76:T76"/>
    <mergeCell ref="I70:T70"/>
    <mergeCell ref="G72:J72"/>
    <mergeCell ref="G71:J71"/>
    <mergeCell ref="N72:X72"/>
    <mergeCell ref="N71:X71"/>
    <mergeCell ref="I73:T73"/>
    <mergeCell ref="N75:X75"/>
    <mergeCell ref="G75:J75"/>
    <mergeCell ref="N74:X74"/>
    <mergeCell ref="G74:J74"/>
    <mergeCell ref="G68:J68"/>
    <mergeCell ref="G67:J67"/>
    <mergeCell ref="B1:X1"/>
    <mergeCell ref="I63:T63"/>
    <mergeCell ref="E9:X9"/>
    <mergeCell ref="E3:X3"/>
    <mergeCell ref="E4:X4"/>
    <mergeCell ref="E6:X6"/>
    <mergeCell ref="E7:J7"/>
    <mergeCell ref="P7:X7"/>
    <mergeCell ref="V22:X22"/>
    <mergeCell ref="U24:X24"/>
    <mergeCell ref="T26:X26"/>
    <mergeCell ref="T27:X27"/>
    <mergeCell ref="G38:J38"/>
    <mergeCell ref="G37:J37"/>
    <mergeCell ref="G36:J36"/>
    <mergeCell ref="G35:J35"/>
    <mergeCell ref="G34:J34"/>
    <mergeCell ref="G33:J33"/>
    <mergeCell ref="G32:J32"/>
    <mergeCell ref="N57:X57"/>
    <mergeCell ref="N56:X56"/>
    <mergeCell ref="M22:T22"/>
    <mergeCell ref="E23:X23"/>
    <mergeCell ref="V2:X2"/>
    <mergeCell ref="E25:T25"/>
    <mergeCell ref="N33:X33"/>
    <mergeCell ref="N32:X32"/>
    <mergeCell ref="A30:Z30"/>
    <mergeCell ref="A29:Z29"/>
    <mergeCell ref="N48:X48"/>
    <mergeCell ref="N47:X47"/>
    <mergeCell ref="N46:X46"/>
    <mergeCell ref="N45:X45"/>
    <mergeCell ref="N44:X44"/>
    <mergeCell ref="N43:X43"/>
    <mergeCell ref="N42:X42"/>
    <mergeCell ref="N37:X37"/>
    <mergeCell ref="N36:X36"/>
    <mergeCell ref="A40:Z40"/>
    <mergeCell ref="A39:Z39"/>
    <mergeCell ref="G48:J48"/>
    <mergeCell ref="G47:J47"/>
    <mergeCell ref="G46:J46"/>
    <mergeCell ref="G42:J42"/>
    <mergeCell ref="N35:X35"/>
    <mergeCell ref="N34:X34"/>
    <mergeCell ref="N38:X38"/>
    <mergeCell ref="G44:J44"/>
    <mergeCell ref="E164:M164"/>
    <mergeCell ref="E169:M169"/>
    <mergeCell ref="P158:X158"/>
    <mergeCell ref="P152:X152"/>
    <mergeCell ref="P151:X151"/>
    <mergeCell ref="P149:X149"/>
    <mergeCell ref="E150:M150"/>
    <mergeCell ref="E130:M130"/>
    <mergeCell ref="P129:X129"/>
    <mergeCell ref="E158:M158"/>
    <mergeCell ref="E156:M156"/>
    <mergeCell ref="P155:X155"/>
    <mergeCell ref="P154:X154"/>
    <mergeCell ref="P147:X147"/>
    <mergeCell ref="P150:X150"/>
    <mergeCell ref="U134:V134"/>
    <mergeCell ref="U132:V132"/>
    <mergeCell ref="M134:N134"/>
    <mergeCell ref="M132:N132"/>
    <mergeCell ref="F134:G134"/>
    <mergeCell ref="F132:G132"/>
    <mergeCell ref="I134:J134"/>
    <mergeCell ref="I132:J132"/>
    <mergeCell ref="E151:M151"/>
    <mergeCell ref="E152:M152"/>
    <mergeCell ref="P148:X148"/>
    <mergeCell ref="C115:L115"/>
    <mergeCell ref="C124:X124"/>
    <mergeCell ref="E126:M126"/>
    <mergeCell ref="F131:G131"/>
    <mergeCell ref="P135:X135"/>
    <mergeCell ref="P146:X146"/>
    <mergeCell ref="P125:X125"/>
    <mergeCell ref="N117:X117"/>
    <mergeCell ref="P126:X126"/>
    <mergeCell ref="P128:X128"/>
    <mergeCell ref="P127:X127"/>
    <mergeCell ref="E136:M136"/>
    <mergeCell ref="P139:X139"/>
    <mergeCell ref="P138:X138"/>
    <mergeCell ref="P137:X137"/>
    <mergeCell ref="P136:X136"/>
    <mergeCell ref="E147:M147"/>
    <mergeCell ref="P134:R134"/>
    <mergeCell ref="P177:X177"/>
    <mergeCell ref="P176:X176"/>
    <mergeCell ref="P179:X179"/>
    <mergeCell ref="E168:M168"/>
    <mergeCell ref="E167:M167"/>
    <mergeCell ref="E166:M166"/>
    <mergeCell ref="E165:M165"/>
    <mergeCell ref="E176:M176"/>
    <mergeCell ref="E175:M175"/>
    <mergeCell ref="E174:M174"/>
    <mergeCell ref="E173:M173"/>
    <mergeCell ref="E172:M172"/>
    <mergeCell ref="E170:M170"/>
    <mergeCell ref="P163:X163"/>
    <mergeCell ref="P157:X157"/>
    <mergeCell ref="P156:X156"/>
    <mergeCell ref="P166:X166"/>
    <mergeCell ref="P165:X165"/>
    <mergeCell ref="P169:X169"/>
    <mergeCell ref="P168:X168"/>
    <mergeCell ref="P167:X167"/>
    <mergeCell ref="P159:X159"/>
    <mergeCell ref="P164:X164"/>
    <mergeCell ref="P250:X250"/>
    <mergeCell ref="E254:M254"/>
    <mergeCell ref="P178:X178"/>
    <mergeCell ref="P201:X201"/>
    <mergeCell ref="P210:X210"/>
    <mergeCell ref="P209:X209"/>
    <mergeCell ref="P202:X202"/>
    <mergeCell ref="P203:X203"/>
    <mergeCell ref="P204:X204"/>
    <mergeCell ref="E185:M185"/>
    <mergeCell ref="E184:M184"/>
    <mergeCell ref="E195:M195"/>
    <mergeCell ref="E209:M209"/>
    <mergeCell ref="P205:X205"/>
    <mergeCell ref="E198:M198"/>
    <mergeCell ref="E207:M207"/>
    <mergeCell ref="E178:M178"/>
    <mergeCell ref="E186:M186"/>
    <mergeCell ref="P208:X208"/>
    <mergeCell ref="P181:X181"/>
    <mergeCell ref="P180:X180"/>
    <mergeCell ref="P188:X188"/>
    <mergeCell ref="P196:X196"/>
    <mergeCell ref="P198:X198"/>
    <mergeCell ref="P234:X234"/>
    <mergeCell ref="P220:X220"/>
    <mergeCell ref="E266:M266"/>
    <mergeCell ref="P142:X142"/>
    <mergeCell ref="P143:X143"/>
    <mergeCell ref="P265:X265"/>
    <mergeCell ref="P266:X266"/>
    <mergeCell ref="E262:M262"/>
    <mergeCell ref="P262:X262"/>
    <mergeCell ref="P261:X261"/>
    <mergeCell ref="P175:X175"/>
    <mergeCell ref="P174:X174"/>
    <mergeCell ref="E241:M241"/>
    <mergeCell ref="E160:M160"/>
    <mergeCell ref="P173:X173"/>
    <mergeCell ref="P172:X172"/>
    <mergeCell ref="P171:X171"/>
    <mergeCell ref="P185:X185"/>
    <mergeCell ref="P227:X227"/>
    <mergeCell ref="E219:M219"/>
    <mergeCell ref="E212:M212"/>
    <mergeCell ref="P200:X200"/>
    <mergeCell ref="P211:X211"/>
    <mergeCell ref="P221:X221"/>
    <mergeCell ref="P182:X182"/>
    <mergeCell ref="P183:X183"/>
    <mergeCell ref="P184:X184"/>
    <mergeCell ref="E194:M194"/>
    <mergeCell ref="E188:M188"/>
    <mergeCell ref="P212:X212"/>
    <mergeCell ref="E193:M193"/>
    <mergeCell ref="E183:M183"/>
    <mergeCell ref="P229:X229"/>
    <mergeCell ref="P228:X228"/>
    <mergeCell ref="E228:M228"/>
    <mergeCell ref="E229:M229"/>
    <mergeCell ref="P207:X207"/>
    <mergeCell ref="P199:X199"/>
    <mergeCell ref="P206:X206"/>
    <mergeCell ref="E255:M255"/>
    <mergeCell ref="E253:M253"/>
    <mergeCell ref="E252:M252"/>
    <mergeCell ref="E251:M251"/>
    <mergeCell ref="E250:M250"/>
    <mergeCell ref="P194:X194"/>
    <mergeCell ref="P193:X193"/>
    <mergeCell ref="P219:X219"/>
    <mergeCell ref="E233:M233"/>
    <mergeCell ref="P236:X236"/>
    <mergeCell ref="E234:M234"/>
    <mergeCell ref="E235:M235"/>
    <mergeCell ref="P239:X239"/>
    <mergeCell ref="P233:X233"/>
    <mergeCell ref="P230:X230"/>
    <mergeCell ref="P254:X254"/>
    <mergeCell ref="E240:M240"/>
    <mergeCell ref="P241:X241"/>
    <mergeCell ref="P249:X249"/>
    <mergeCell ref="P242:X242"/>
    <mergeCell ref="P238:X238"/>
    <mergeCell ref="E231:M231"/>
    <mergeCell ref="E230:M230"/>
    <mergeCell ref="E232:M232"/>
    <mergeCell ref="C184:C185"/>
    <mergeCell ref="E258:M258"/>
    <mergeCell ref="P258:X258"/>
    <mergeCell ref="P237:X237"/>
    <mergeCell ref="P240:X240"/>
    <mergeCell ref="P224:X224"/>
    <mergeCell ref="P223:X223"/>
    <mergeCell ref="P222:X222"/>
    <mergeCell ref="P218:X218"/>
    <mergeCell ref="P217:X217"/>
    <mergeCell ref="P216:X216"/>
    <mergeCell ref="E224:M224"/>
    <mergeCell ref="E223:M223"/>
    <mergeCell ref="E222:M222"/>
    <mergeCell ref="E220:M220"/>
    <mergeCell ref="E218:M218"/>
    <mergeCell ref="E187:M187"/>
    <mergeCell ref="E256:M256"/>
    <mergeCell ref="E200:M200"/>
    <mergeCell ref="P231:X231"/>
    <mergeCell ref="P215:X215"/>
    <mergeCell ref="E205:M205"/>
    <mergeCell ref="P252:X252"/>
    <mergeCell ref="P251:X251"/>
    <mergeCell ref="A161:C161"/>
    <mergeCell ref="P235:X235"/>
    <mergeCell ref="E217:M217"/>
    <mergeCell ref="P186:X186"/>
    <mergeCell ref="E182:M182"/>
    <mergeCell ref="E196:M196"/>
    <mergeCell ref="E179:M179"/>
    <mergeCell ref="P257:X257"/>
    <mergeCell ref="P256:X256"/>
    <mergeCell ref="E246:M246"/>
    <mergeCell ref="E247:V247"/>
    <mergeCell ref="P245:X245"/>
    <mergeCell ref="P246:X246"/>
    <mergeCell ref="E239:M239"/>
    <mergeCell ref="E238:M238"/>
    <mergeCell ref="E242:M242"/>
    <mergeCell ref="P255:X255"/>
    <mergeCell ref="P253:X253"/>
    <mergeCell ref="E257:M257"/>
    <mergeCell ref="E211:M211"/>
    <mergeCell ref="E201:M201"/>
    <mergeCell ref="E202:M202"/>
    <mergeCell ref="E210:M210"/>
    <mergeCell ref="E216:M216"/>
    <mergeCell ref="A2:C2"/>
    <mergeCell ref="E159:M159"/>
    <mergeCell ref="P160:X160"/>
    <mergeCell ref="E171:M171"/>
    <mergeCell ref="E236:M236"/>
    <mergeCell ref="E237:M237"/>
    <mergeCell ref="P232:X232"/>
    <mergeCell ref="E206:M206"/>
    <mergeCell ref="E204:M204"/>
    <mergeCell ref="E208:M208"/>
    <mergeCell ref="P187:X187"/>
    <mergeCell ref="E181:M181"/>
    <mergeCell ref="E180:M180"/>
    <mergeCell ref="E177:M177"/>
    <mergeCell ref="E197:M197"/>
    <mergeCell ref="E192:M192"/>
    <mergeCell ref="P191:X191"/>
    <mergeCell ref="P170:X170"/>
    <mergeCell ref="E203:M203"/>
    <mergeCell ref="E221:M221"/>
    <mergeCell ref="P192:X192"/>
    <mergeCell ref="E199:M199"/>
    <mergeCell ref="P197:X197"/>
    <mergeCell ref="P195:X195"/>
  </mergeCells>
  <conditionalFormatting sqref="U28:Y28 U31:Y31 U41:Y41">
    <cfRule type="cellIs" dxfId="56" priority="158" operator="lessThanOrEqual">
      <formula>#REF!</formula>
    </cfRule>
  </conditionalFormatting>
  <conditionalFormatting sqref="Y67 Y77 X80 Y61 X70:Y70 X73:Y73 X76 Y84 X101 Y105 X108:Y108 X111:Y111">
    <cfRule type="cellIs" priority="162" operator="lessThanOrEqual">
      <formula>#REF!</formula>
    </cfRule>
  </conditionalFormatting>
  <conditionalFormatting sqref="V22:Y22 T26:Y27 G32:J38 G109:J110 G112:J114 G77:J78 G42:J49 G55:J61 G64:J68 G74:J75 G81:J85 G102:J106">
    <cfRule type="cellIs" dxfId="55" priority="179" operator="lessThan">
      <formula>$V$2</formula>
    </cfRule>
  </conditionalFormatting>
  <conditionalFormatting sqref="G71:J72">
    <cfRule type="cellIs" dxfId="54" priority="30" operator="lessThan">
      <formula>$V$2</formula>
    </cfRule>
  </conditionalFormatting>
  <conditionalFormatting sqref="C1 C53:C85 C3:C49 C186:C248 C162:C184 C270:C1048576 C250:C267 C100:C160">
    <cfRule type="containsText" dxfId="53" priority="28" operator="containsText" text="Incomplete">
      <formula>NOT(ISERROR(SEARCH("Incomplete",C1)))</formula>
    </cfRule>
    <cfRule type="containsText" dxfId="52" priority="29" operator="containsText" text="No">
      <formula>NOT(ISERROR(SEARCH("No",C1)))</formula>
    </cfRule>
  </conditionalFormatting>
  <conditionalFormatting sqref="V50:X50">
    <cfRule type="cellIs" dxfId="51" priority="27" operator="lessThan">
      <formula>$V$2</formula>
    </cfRule>
  </conditionalFormatting>
  <conditionalFormatting sqref="C51:C52">
    <cfRule type="containsText" dxfId="50" priority="25" operator="containsText" text="Incomplete">
      <formula>NOT(ISERROR(SEARCH("Incomplete",C51)))</formula>
    </cfRule>
    <cfRule type="containsText" dxfId="49" priority="26" operator="containsText" text="No">
      <formula>NOT(ISERROR(SEARCH("No",C51)))</formula>
    </cfRule>
  </conditionalFormatting>
  <conditionalFormatting sqref="C249">
    <cfRule type="containsText" dxfId="48" priority="23" operator="containsText" text="Incomplete">
      <formula>NOT(ISERROR(SEARCH("Incomplete",C249)))</formula>
    </cfRule>
    <cfRule type="containsText" dxfId="47" priority="24" operator="containsText" text="No">
      <formula>NOT(ISERROR(SEARCH("No",C249)))</formula>
    </cfRule>
  </conditionalFormatting>
  <conditionalFormatting sqref="C50">
    <cfRule type="containsText" dxfId="46" priority="19" operator="containsText" text="Incomplete">
      <formula>NOT(ISERROR(SEARCH("Incomplete",C50)))</formula>
    </cfRule>
    <cfRule type="containsText" dxfId="45" priority="20" operator="containsText" text="No">
      <formula>NOT(ISERROR(SEARCH("No",C50)))</formula>
    </cfRule>
  </conditionalFormatting>
  <conditionalFormatting sqref="X87 Y91">
    <cfRule type="cellIs" priority="11" operator="lessThanOrEqual">
      <formula>#REF!</formula>
    </cfRule>
  </conditionalFormatting>
  <conditionalFormatting sqref="G88:J92">
    <cfRule type="cellIs" dxfId="44" priority="12" operator="lessThan">
      <formula>$V$2</formula>
    </cfRule>
  </conditionalFormatting>
  <conditionalFormatting sqref="C86:C92">
    <cfRule type="containsText" dxfId="43" priority="9" operator="containsText" text="Incomplete">
      <formula>NOT(ISERROR(SEARCH("Incomplete",C86)))</formula>
    </cfRule>
    <cfRule type="containsText" dxfId="42" priority="10" operator="containsText" text="No">
      <formula>NOT(ISERROR(SEARCH("No",C86)))</formula>
    </cfRule>
  </conditionalFormatting>
  <conditionalFormatting sqref="X94 Y98">
    <cfRule type="cellIs" priority="7" operator="lessThanOrEqual">
      <formula>#REF!</formula>
    </cfRule>
  </conditionalFormatting>
  <conditionalFormatting sqref="G95:J99">
    <cfRule type="cellIs" dxfId="41" priority="8" operator="lessThan">
      <formula>$V$2</formula>
    </cfRule>
  </conditionalFormatting>
  <conditionalFormatting sqref="C93:C99">
    <cfRule type="containsText" dxfId="40" priority="5" operator="containsText" text="Incomplete">
      <formula>NOT(ISERROR(SEARCH("Incomplete",C93)))</formula>
    </cfRule>
    <cfRule type="containsText" dxfId="39" priority="6" operator="containsText" text="No">
      <formula>NOT(ISERROR(SEARCH("No",C93)))</formula>
    </cfRule>
  </conditionalFormatting>
  <conditionalFormatting sqref="C268">
    <cfRule type="containsText" dxfId="38" priority="3" operator="containsText" text="Incomplete">
      <formula>NOT(ISERROR(SEARCH("Incomplete",C268)))</formula>
    </cfRule>
    <cfRule type="containsText" dxfId="37" priority="4" operator="containsText" text="No">
      <formula>NOT(ISERROR(SEARCH("No",C268)))</formula>
    </cfRule>
  </conditionalFormatting>
  <conditionalFormatting sqref="C269">
    <cfRule type="containsText" dxfId="36" priority="1" operator="containsText" text="Incomplete">
      <formula>NOT(ISERROR(SEARCH("Incomplete",C269)))</formula>
    </cfRule>
    <cfRule type="containsText" dxfId="35" priority="2" operator="containsText" text="No">
      <formula>NOT(ISERROR(SEARCH("No",C269)))</formula>
    </cfRule>
  </conditionalFormatting>
  <dataValidations count="1">
    <dataValidation type="list" allowBlank="1" showInputMessage="1" showErrorMessage="1" sqref="C28 C61 C267">
      <formula1>$A$10:$A$13</formula1>
    </dataValidation>
  </dataValidations>
  <printOptions horizontalCentered="1"/>
  <pageMargins left="0" right="0" top="0.25" bottom="0.35" header="0.3" footer="0.3"/>
  <pageSetup fitToWidth="0" fitToHeight="0" orientation="portrait" r:id="rId1"/>
  <headerFooter>
    <oddHeader>&amp;L&amp;"-,Italic"Sacramento County
Environmental Compliance&amp;"-,Regular"
&amp;R&amp;P of &amp;N</oddHeader>
    <oddFooter>&amp;LUST Plan Check&amp;RPage &amp;P of &amp;N</oddFooter>
  </headerFooter>
  <rowBreaks count="1" manualBreakCount="1">
    <brk id="72" max="25"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Menu'!$A$9:$A$12</xm:f>
          </x14:formula1>
          <xm:sqref>C11:C20 C22 C25 C27 C31 C41 C50 C53 C62 C69 C79 C100 C107 C117:C121 C126:C130 C93 C147:C160 C266 C216:C224 C192:C212 C228:C242 C246 C250:C258 C262 C143 C186:C188 C164:C184 C86 C135:C139</xm:sqref>
        </x14:dataValidation>
        <x14:dataValidation type="list" allowBlank="1" showInputMessage="1" showErrorMessage="1">
          <x14:formula1>
            <xm:f>'Drop Down Menu'!$A$2:$A$8</xm:f>
          </x14:formula1>
          <xm:sqref>E3</xm:sqref>
        </x14:dataValidation>
        <x14:dataValidation type="list" allowBlank="1" showInputMessage="1" showErrorMessage="1">
          <x14:formula1>
            <xm:f>'Drop Down Menu'!$A$13:$A$18</xm:f>
          </x14:formula1>
          <xm:sqref>M22:T22</xm:sqref>
        </x14:dataValidation>
        <x14:dataValidation type="list" allowBlank="1" showInputMessage="1" showErrorMessage="1">
          <x14:formula1>
            <xm:f>'Drop Down Menu'!$A$13:$A$20</xm:f>
          </x14:formula1>
          <xm:sqref>M50:T50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81"/>
  <sheetViews>
    <sheetView showGridLines="0" zoomScale="85" zoomScaleNormal="85" workbookViewId="0">
      <selection sqref="A1:I1"/>
    </sheetView>
  </sheetViews>
  <sheetFormatPr defaultRowHeight="15" x14ac:dyDescent="0.25"/>
  <cols>
    <col min="1" max="1" width="5" customWidth="1"/>
    <col min="2" max="2" width="8.42578125" customWidth="1"/>
    <col min="3" max="3" width="15.42578125" customWidth="1"/>
    <col min="4" max="4" width="11.42578125" bestFit="1" customWidth="1"/>
    <col min="5" max="5" width="10" customWidth="1"/>
    <col min="6" max="6" width="20.85546875" style="22" customWidth="1"/>
    <col min="7" max="7" width="17.7109375" customWidth="1"/>
    <col min="8" max="8" width="11.42578125" customWidth="1"/>
    <col min="9" max="9" width="16.28515625" customWidth="1"/>
    <col min="10" max="10" width="12.140625" style="38" customWidth="1"/>
    <col min="11" max="21" width="12.140625" style="67" customWidth="1"/>
    <col min="22" max="25" width="12.140625" style="91" customWidth="1"/>
    <col min="26" max="26" width="12.140625" style="67" customWidth="1"/>
    <col min="27" max="32" width="12.140625" style="91" customWidth="1"/>
  </cols>
  <sheetData>
    <row r="1" spans="1:42" ht="28.5" x14ac:dyDescent="0.45">
      <c r="A1" s="500" t="s">
        <v>156</v>
      </c>
      <c r="B1" s="500"/>
      <c r="C1" s="500"/>
      <c r="D1" s="500"/>
      <c r="E1" s="500"/>
      <c r="F1" s="500"/>
      <c r="G1" s="500"/>
      <c r="H1" s="500"/>
      <c r="I1" s="500"/>
      <c r="J1" s="82"/>
      <c r="K1" s="82"/>
      <c r="L1" s="82"/>
      <c r="M1" s="82"/>
      <c r="N1" s="82"/>
      <c r="O1" s="82"/>
      <c r="P1" s="82"/>
      <c r="Q1" s="82"/>
      <c r="R1" s="82"/>
      <c r="S1" s="82"/>
      <c r="T1" s="82"/>
      <c r="U1" s="82"/>
      <c r="Z1" s="82"/>
    </row>
    <row r="2" spans="1:42" ht="22.15" customHeight="1" x14ac:dyDescent="0.25">
      <c r="B2" s="24"/>
      <c r="C2" s="504" t="str">
        <f>IF('UST Plan Check'!E4=0," ",'UST Plan Check'!E4)</f>
        <v xml:space="preserve"> </v>
      </c>
      <c r="D2" s="505"/>
      <c r="E2" s="505"/>
      <c r="F2" s="505"/>
      <c r="G2" s="505"/>
      <c r="H2" s="505"/>
      <c r="I2" s="506"/>
      <c r="J2" s="82"/>
      <c r="K2" s="82"/>
      <c r="L2" s="82"/>
      <c r="M2" s="82"/>
      <c r="N2" s="82"/>
      <c r="O2" s="82"/>
      <c r="P2" s="82"/>
      <c r="Q2" s="82"/>
      <c r="R2" s="82"/>
      <c r="S2" s="82"/>
      <c r="T2" s="82"/>
      <c r="U2" s="82"/>
      <c r="Z2" s="82"/>
      <c r="AH2" s="4" t="s">
        <v>197</v>
      </c>
      <c r="AI2" s="4"/>
      <c r="AJ2" s="4"/>
      <c r="AK2" s="4"/>
      <c r="AL2" s="4"/>
      <c r="AM2" s="4"/>
      <c r="AN2" s="4"/>
      <c r="AO2" s="4"/>
      <c r="AP2" s="4"/>
    </row>
    <row r="3" spans="1:42" s="9" customFormat="1" ht="5.45" customHeight="1" x14ac:dyDescent="0.25">
      <c r="B3" s="24"/>
      <c r="C3" s="24"/>
      <c r="D3" s="24"/>
      <c r="E3" s="24"/>
      <c r="F3" s="24"/>
      <c r="G3" s="24"/>
      <c r="H3" s="24"/>
      <c r="I3" s="24"/>
      <c r="J3" s="35"/>
      <c r="K3" s="35"/>
      <c r="L3" s="35"/>
      <c r="M3" s="35"/>
      <c r="N3" s="35"/>
      <c r="O3" s="35"/>
      <c r="P3" s="35"/>
      <c r="Q3" s="35"/>
      <c r="R3" s="35"/>
      <c r="S3" s="35"/>
      <c r="T3" s="35"/>
      <c r="U3" s="35"/>
      <c r="V3" s="35"/>
      <c r="W3" s="35"/>
      <c r="X3" s="35"/>
      <c r="Y3" s="35"/>
      <c r="Z3" s="35"/>
      <c r="AA3" s="35"/>
      <c r="AB3" s="35"/>
      <c r="AC3" s="35"/>
      <c r="AD3" s="35"/>
      <c r="AE3" s="35"/>
      <c r="AF3" s="35"/>
      <c r="AH3" s="43" t="s">
        <v>198</v>
      </c>
      <c r="AI3" s="4"/>
      <c r="AJ3" s="4"/>
      <c r="AK3" s="4"/>
      <c r="AL3" s="4"/>
      <c r="AM3" s="4"/>
      <c r="AN3" s="4"/>
      <c r="AO3" s="4"/>
      <c r="AP3" s="4"/>
    </row>
    <row r="4" spans="1:42" ht="22.15" customHeight="1" x14ac:dyDescent="0.25">
      <c r="B4" s="12"/>
      <c r="C4" s="504" t="str">
        <f>IF('UST Plan Check'!E6=0," ",'UST Plan Check'!E6)</f>
        <v xml:space="preserve"> </v>
      </c>
      <c r="D4" s="505"/>
      <c r="E4" s="505"/>
      <c r="F4" s="505"/>
      <c r="G4" s="505"/>
      <c r="H4" s="505"/>
      <c r="I4" s="506"/>
      <c r="J4" s="82"/>
      <c r="K4" s="82"/>
      <c r="L4" s="82"/>
      <c r="M4" s="82"/>
      <c r="N4" s="82"/>
      <c r="O4" s="82"/>
      <c r="P4" s="82"/>
      <c r="Q4" s="82"/>
      <c r="R4" s="82"/>
      <c r="S4" s="82"/>
      <c r="T4" s="82"/>
      <c r="U4" s="82"/>
      <c r="Z4" s="82"/>
      <c r="AH4" s="526" t="s">
        <v>200</v>
      </c>
      <c r="AI4" s="526"/>
      <c r="AJ4" s="526"/>
      <c r="AK4" s="526"/>
      <c r="AL4" s="526"/>
      <c r="AM4" s="526"/>
      <c r="AN4" s="526"/>
      <c r="AO4" s="526"/>
      <c r="AP4" s="526"/>
    </row>
    <row r="5" spans="1:42" ht="7.9" customHeight="1" x14ac:dyDescent="0.25">
      <c r="A5" s="76"/>
      <c r="B5" s="76"/>
      <c r="C5" s="76"/>
      <c r="D5" s="76"/>
      <c r="E5" s="313"/>
      <c r="F5" s="76"/>
      <c r="G5" s="76"/>
      <c r="H5" s="89"/>
      <c r="I5" s="76"/>
      <c r="J5" s="82"/>
      <c r="K5" s="82"/>
      <c r="L5" s="82"/>
      <c r="M5" s="82"/>
      <c r="N5" s="82"/>
      <c r="O5" s="82"/>
      <c r="P5" s="82"/>
      <c r="Q5" s="82"/>
      <c r="R5" s="82"/>
      <c r="S5" s="82"/>
      <c r="T5" s="82"/>
      <c r="U5" s="82"/>
      <c r="Z5" s="82"/>
      <c r="AH5" s="21" t="s">
        <v>201</v>
      </c>
      <c r="AI5" s="90"/>
      <c r="AJ5" s="90"/>
      <c r="AK5" s="90"/>
      <c r="AL5" s="90"/>
      <c r="AM5" s="90"/>
      <c r="AN5" s="90"/>
      <c r="AO5" s="90"/>
      <c r="AP5" s="90"/>
    </row>
    <row r="6" spans="1:42" x14ac:dyDescent="0.25">
      <c r="A6" s="76"/>
      <c r="B6" s="501" t="s">
        <v>320</v>
      </c>
      <c r="C6" s="502"/>
      <c r="D6" s="503"/>
      <c r="E6" s="316"/>
      <c r="F6" s="315"/>
      <c r="G6" s="101"/>
      <c r="H6" s="30"/>
      <c r="I6" s="327"/>
      <c r="J6" s="82"/>
      <c r="K6" s="82"/>
      <c r="L6" s="82"/>
      <c r="M6" s="82"/>
      <c r="N6" s="82"/>
      <c r="O6" s="82"/>
      <c r="P6" s="82"/>
      <c r="Q6" s="82"/>
      <c r="R6" s="82"/>
      <c r="S6" s="82"/>
      <c r="T6" s="82"/>
      <c r="U6" s="82"/>
      <c r="Z6" s="82"/>
      <c r="AH6" s="43" t="s">
        <v>203</v>
      </c>
      <c r="AI6" s="90"/>
      <c r="AJ6" s="90"/>
      <c r="AK6" s="90"/>
      <c r="AL6" s="90"/>
      <c r="AM6" s="90"/>
      <c r="AN6" s="90"/>
      <c r="AO6" s="90"/>
      <c r="AP6" s="90"/>
    </row>
    <row r="7" spans="1:42" ht="34.9" customHeight="1" x14ac:dyDescent="0.25">
      <c r="A7" s="76"/>
      <c r="B7" s="328"/>
      <c r="C7" s="329" t="s">
        <v>158</v>
      </c>
      <c r="D7" s="336" t="s">
        <v>65</v>
      </c>
      <c r="E7" s="92" t="s">
        <v>389</v>
      </c>
      <c r="F7" s="31" t="s">
        <v>159</v>
      </c>
      <c r="G7" s="336" t="s">
        <v>160</v>
      </c>
      <c r="H7" s="92" t="s">
        <v>392</v>
      </c>
      <c r="I7" s="352" t="str">
        <f>IF(D14="vacuum","Secondary Containment Volume
gal/tank"," ")</f>
        <v xml:space="preserve"> </v>
      </c>
      <c r="J7" s="82"/>
      <c r="K7" s="82"/>
      <c r="L7" s="82"/>
      <c r="M7" s="82"/>
      <c r="N7" s="82"/>
      <c r="O7" s="82"/>
      <c r="P7" s="82"/>
      <c r="Q7" s="82"/>
      <c r="R7" s="82"/>
      <c r="S7" s="82"/>
      <c r="T7" s="82"/>
      <c r="U7" s="82"/>
      <c r="Z7" s="82"/>
    </row>
    <row r="8" spans="1:42" x14ac:dyDescent="0.25">
      <c r="A8" s="76"/>
      <c r="B8" s="23" t="s">
        <v>162</v>
      </c>
      <c r="C8" s="323" t="str">
        <f>IF('UST Plan Check'!F132=0," ",'UST Plan Check'!F132)</f>
        <v xml:space="preserve"> </v>
      </c>
      <c r="D8" s="323" t="str">
        <f>IF('UST Plan Check'!I132=0," ",'UST Plan Check'!I132)</f>
        <v xml:space="preserve"> </v>
      </c>
      <c r="E8" s="323"/>
      <c r="F8" s="93"/>
      <c r="G8" s="326"/>
      <c r="H8" s="323"/>
      <c r="I8" s="326"/>
      <c r="J8" s="82"/>
      <c r="K8" s="82"/>
      <c r="L8" s="82"/>
      <c r="M8" s="82"/>
      <c r="N8" s="82"/>
      <c r="O8" s="82"/>
      <c r="P8" s="82"/>
      <c r="Q8" s="82"/>
      <c r="R8" s="82"/>
      <c r="S8" s="82"/>
      <c r="T8" s="82"/>
      <c r="U8" s="82"/>
      <c r="Z8" s="82"/>
    </row>
    <row r="9" spans="1:42" x14ac:dyDescent="0.25">
      <c r="A9" s="76"/>
      <c r="B9" s="23" t="s">
        <v>164</v>
      </c>
      <c r="C9" s="323" t="str">
        <f>IF('UST Plan Check'!F134=0," ",'UST Plan Check'!F134)</f>
        <v xml:space="preserve"> </v>
      </c>
      <c r="D9" s="323" t="str">
        <f>IF('UST Plan Check'!I134=0," ",'UST Plan Check'!I134)</f>
        <v xml:space="preserve"> </v>
      </c>
      <c r="E9" s="323"/>
      <c r="F9" s="93"/>
      <c r="G9" s="326"/>
      <c r="H9" s="323"/>
      <c r="I9" s="326"/>
      <c r="J9" s="82"/>
      <c r="K9" s="82"/>
      <c r="L9" s="82"/>
      <c r="M9" s="82"/>
      <c r="N9" s="82"/>
      <c r="O9" s="82"/>
      <c r="P9" s="82"/>
      <c r="Q9" s="82"/>
      <c r="R9" s="82"/>
      <c r="S9" s="82"/>
      <c r="T9" s="82"/>
      <c r="U9" s="82"/>
      <c r="Z9" s="82"/>
    </row>
    <row r="10" spans="1:42" x14ac:dyDescent="0.25">
      <c r="A10" s="76"/>
      <c r="B10" s="23" t="s">
        <v>166</v>
      </c>
      <c r="C10" s="323" t="str">
        <f>IF('UST Plan Check'!M132=0," ",'UST Plan Check'!M132)</f>
        <v xml:space="preserve"> </v>
      </c>
      <c r="D10" s="323" t="str">
        <f>IF('UST Plan Check'!P132=0," ",'UST Plan Check'!P132)</f>
        <v xml:space="preserve"> </v>
      </c>
      <c r="E10" s="323"/>
      <c r="F10" s="93"/>
      <c r="G10" s="326"/>
      <c r="H10" s="323"/>
      <c r="I10" s="326"/>
      <c r="J10" s="82"/>
      <c r="K10" s="82"/>
      <c r="L10" s="82"/>
      <c r="M10" s="82"/>
      <c r="N10" s="82"/>
      <c r="O10" s="82"/>
      <c r="P10" s="82"/>
      <c r="Q10" s="82"/>
      <c r="R10" s="82"/>
      <c r="S10" s="82"/>
      <c r="T10" s="82"/>
      <c r="U10" s="82"/>
      <c r="Z10" s="82"/>
    </row>
    <row r="11" spans="1:42" x14ac:dyDescent="0.25">
      <c r="A11" s="76"/>
      <c r="B11" s="23" t="s">
        <v>167</v>
      </c>
      <c r="C11" s="323" t="str">
        <f>IF('UST Plan Check'!M134=0," ",'UST Plan Check'!M134)</f>
        <v xml:space="preserve"> </v>
      </c>
      <c r="D11" s="323" t="str">
        <f>IF('UST Plan Check'!P134=0," ",'UST Plan Check'!P134)</f>
        <v xml:space="preserve"> </v>
      </c>
      <c r="E11" s="323"/>
      <c r="F11" s="93"/>
      <c r="G11" s="326"/>
      <c r="H11" s="323"/>
      <c r="I11" s="326"/>
      <c r="J11" s="82"/>
      <c r="K11" s="82"/>
      <c r="L11" s="82"/>
      <c r="M11" s="82"/>
      <c r="N11" s="82"/>
      <c r="O11" s="82"/>
      <c r="P11" s="82"/>
      <c r="Q11" s="82"/>
      <c r="R11" s="82"/>
      <c r="S11" s="82"/>
      <c r="T11" s="82"/>
      <c r="U11" s="82"/>
      <c r="Z11" s="82"/>
    </row>
    <row r="12" spans="1:42" x14ac:dyDescent="0.25">
      <c r="A12" s="76"/>
      <c r="B12" s="23" t="s">
        <v>168</v>
      </c>
      <c r="C12" s="323" t="str">
        <f>IF('UST Plan Check'!U132=0," ",'UST Plan Check'!U132)</f>
        <v xml:space="preserve"> </v>
      </c>
      <c r="D12" s="323" t="str">
        <f>IF('UST Plan Check'!X132=0," ",'UST Plan Check'!X132)</f>
        <v xml:space="preserve"> </v>
      </c>
      <c r="E12" s="323"/>
      <c r="F12" s="93"/>
      <c r="G12" s="326"/>
      <c r="H12" s="323"/>
      <c r="I12" s="326"/>
      <c r="J12" s="82"/>
      <c r="K12" s="82"/>
      <c r="L12" s="82"/>
      <c r="M12" s="82"/>
      <c r="N12" s="82"/>
      <c r="O12" s="82"/>
      <c r="P12" s="82"/>
      <c r="Q12" s="82"/>
      <c r="R12" s="82"/>
      <c r="S12" s="82"/>
      <c r="T12" s="82"/>
      <c r="U12" s="82"/>
      <c r="Z12" s="82"/>
      <c r="AH12" s="5"/>
    </row>
    <row r="13" spans="1:42" x14ac:dyDescent="0.25">
      <c r="A13" s="76"/>
      <c r="B13" s="23" t="s">
        <v>169</v>
      </c>
      <c r="C13" s="323" t="str">
        <f>IF('UST Plan Check'!U134=0," ",'UST Plan Check'!U134)</f>
        <v xml:space="preserve"> </v>
      </c>
      <c r="D13" s="323" t="str">
        <f>IF('UST Plan Check'!X134=0," ",'UST Plan Check'!X134)</f>
        <v xml:space="preserve"> </v>
      </c>
      <c r="E13" s="323"/>
      <c r="F13" s="93"/>
      <c r="G13" s="326"/>
      <c r="H13" s="323"/>
      <c r="I13" s="326"/>
      <c r="J13" s="82"/>
      <c r="K13" s="82"/>
      <c r="L13" s="82"/>
      <c r="M13" s="82"/>
      <c r="N13" s="82"/>
      <c r="O13" s="82"/>
      <c r="P13" s="82"/>
      <c r="Q13" s="82"/>
      <c r="R13" s="82"/>
      <c r="S13" s="82"/>
      <c r="T13" s="82"/>
      <c r="U13" s="82"/>
      <c r="Z13" s="82"/>
    </row>
    <row r="14" spans="1:42" ht="23.45" customHeight="1" x14ac:dyDescent="0.25">
      <c r="A14" s="76"/>
      <c r="B14" s="33" t="s">
        <v>171</v>
      </c>
      <c r="C14" s="34"/>
      <c r="D14" s="468"/>
      <c r="E14" s="469"/>
      <c r="F14" s="347"/>
      <c r="G14" s="32"/>
      <c r="H14" s="325"/>
      <c r="I14" s="317"/>
      <c r="J14" s="82"/>
      <c r="K14" s="82"/>
      <c r="L14" s="82"/>
      <c r="M14" s="82"/>
      <c r="N14" s="82"/>
      <c r="O14" s="82"/>
      <c r="P14" s="82"/>
      <c r="Q14" s="82"/>
      <c r="R14" s="82"/>
      <c r="S14" s="82"/>
      <c r="T14" s="82"/>
      <c r="U14" s="82"/>
      <c r="Z14" s="82"/>
    </row>
    <row r="15" spans="1:42" ht="23.45" customHeight="1" x14ac:dyDescent="0.25">
      <c r="A15" s="89"/>
      <c r="B15" s="33"/>
      <c r="C15" s="34"/>
      <c r="D15" s="493" t="s">
        <v>366</v>
      </c>
      <c r="E15" s="493"/>
      <c r="F15" s="494"/>
      <c r="G15" s="104"/>
      <c r="H15" s="119"/>
      <c r="I15" s="353"/>
      <c r="J15" s="91"/>
      <c r="K15" s="91"/>
      <c r="L15" s="91"/>
      <c r="M15" s="91"/>
      <c r="N15" s="91"/>
      <c r="O15" s="91"/>
      <c r="P15" s="91"/>
      <c r="Q15" s="91"/>
      <c r="R15" s="91"/>
      <c r="S15" s="91"/>
      <c r="T15" s="91"/>
      <c r="U15" s="91"/>
      <c r="Z15" s="91"/>
    </row>
    <row r="16" spans="1:42" ht="31.9" customHeight="1" x14ac:dyDescent="0.25">
      <c r="A16" s="76"/>
      <c r="B16" s="495" t="str">
        <f>IF(G15=0," ",IF(G15="Yes", " Comments:", IF(G15="No","Additional tank monitoring method(s), manufacturer(s) and part number(s) and, if applicable, secondary containment conversion factor below:")))</f>
        <v xml:space="preserve"> </v>
      </c>
      <c r="C16" s="496"/>
      <c r="D16" s="496"/>
      <c r="E16" s="496"/>
      <c r="F16" s="496"/>
      <c r="G16" s="496"/>
      <c r="H16" s="496"/>
      <c r="I16" s="497"/>
      <c r="J16" s="82"/>
      <c r="K16" s="82"/>
      <c r="L16" s="82"/>
      <c r="M16" s="82"/>
      <c r="N16" s="82"/>
      <c r="O16" s="82"/>
      <c r="P16" s="82"/>
      <c r="Q16" s="82"/>
      <c r="R16" s="82"/>
      <c r="S16" s="82"/>
      <c r="T16" s="82"/>
      <c r="U16" s="82"/>
      <c r="Z16" s="82"/>
      <c r="AH16" s="5"/>
    </row>
    <row r="17" spans="1:34" x14ac:dyDescent="0.25">
      <c r="A17" s="76"/>
      <c r="B17" s="508"/>
      <c r="C17" s="508"/>
      <c r="D17" s="508"/>
      <c r="E17" s="508"/>
      <c r="F17" s="508"/>
      <c r="G17" s="508"/>
      <c r="H17" s="508"/>
      <c r="I17" s="508"/>
      <c r="J17" s="82"/>
      <c r="K17" s="82"/>
      <c r="L17" s="82"/>
      <c r="M17" s="82"/>
      <c r="N17" s="82"/>
      <c r="O17" s="82"/>
      <c r="P17" s="82"/>
      <c r="Q17" s="82"/>
      <c r="R17" s="82"/>
      <c r="S17" s="82"/>
      <c r="T17" s="82"/>
      <c r="U17" s="82"/>
      <c r="Z17" s="82"/>
      <c r="AH17" s="5"/>
    </row>
    <row r="18" spans="1:34" x14ac:dyDescent="0.25">
      <c r="A18" s="76"/>
      <c r="B18" s="508"/>
      <c r="C18" s="508"/>
      <c r="D18" s="508"/>
      <c r="E18" s="508"/>
      <c r="F18" s="508"/>
      <c r="G18" s="508"/>
      <c r="H18" s="508"/>
      <c r="I18" s="508"/>
      <c r="J18" s="82"/>
      <c r="K18" s="82"/>
      <c r="L18" s="82"/>
      <c r="M18" s="82"/>
      <c r="N18" s="82"/>
      <c r="O18" s="82"/>
      <c r="P18" s="82"/>
      <c r="Q18" s="82"/>
      <c r="R18" s="82"/>
      <c r="S18" s="82"/>
      <c r="T18" s="82"/>
      <c r="U18" s="82"/>
      <c r="Z18" s="82"/>
    </row>
    <row r="19" spans="1:34" ht="9" customHeight="1" x14ac:dyDescent="0.25">
      <c r="A19" s="89"/>
      <c r="B19" s="30"/>
      <c r="C19" s="30"/>
      <c r="D19" s="30"/>
      <c r="E19" s="30"/>
      <c r="F19" s="30"/>
      <c r="G19" s="30"/>
      <c r="H19" s="30"/>
      <c r="I19" s="30"/>
      <c r="J19" s="10"/>
      <c r="K19" s="91"/>
      <c r="L19" s="91"/>
      <c r="M19" s="91"/>
      <c r="N19" s="91"/>
      <c r="O19" s="91"/>
      <c r="P19" s="91"/>
      <c r="Q19" s="91"/>
      <c r="R19" s="91"/>
      <c r="S19" s="91"/>
      <c r="T19" s="91"/>
      <c r="U19" s="91"/>
      <c r="Z19" s="91"/>
    </row>
    <row r="20" spans="1:34" x14ac:dyDescent="0.25">
      <c r="A20" s="89"/>
      <c r="B20" s="538" t="s">
        <v>321</v>
      </c>
      <c r="C20" s="538"/>
      <c r="D20" s="538"/>
      <c r="E20" s="30"/>
      <c r="F20" s="30"/>
      <c r="G20" s="30"/>
      <c r="H20" s="30"/>
      <c r="I20" s="30"/>
      <c r="J20" s="91"/>
      <c r="K20" s="91"/>
      <c r="L20" s="91"/>
      <c r="M20" s="91"/>
      <c r="N20" s="91"/>
      <c r="O20" s="91"/>
      <c r="P20" s="91"/>
      <c r="Q20" s="91"/>
      <c r="R20" s="91"/>
      <c r="S20" s="91"/>
      <c r="T20" s="91"/>
      <c r="U20" s="91"/>
      <c r="Z20" s="91"/>
    </row>
    <row r="21" spans="1:34" ht="39" customHeight="1" x14ac:dyDescent="0.25">
      <c r="A21" s="76"/>
      <c r="B21" s="86" t="s">
        <v>175</v>
      </c>
      <c r="C21" s="87"/>
      <c r="D21" s="502" t="s">
        <v>65</v>
      </c>
      <c r="E21" s="503"/>
      <c r="F21" s="31" t="s">
        <v>159</v>
      </c>
      <c r="G21" s="336" t="s">
        <v>160</v>
      </c>
      <c r="H21" s="92" t="s">
        <v>392</v>
      </c>
      <c r="I21" s="331" t="str">
        <f>IF(D28="vacuum","Secondary Containment Volume 
gal/ft"," ")</f>
        <v xml:space="preserve"> </v>
      </c>
      <c r="J21" s="82"/>
      <c r="K21" s="82"/>
      <c r="L21" s="82"/>
      <c r="M21" s="82"/>
      <c r="N21" s="82"/>
      <c r="O21" s="82"/>
      <c r="P21" s="82"/>
      <c r="Q21" s="82"/>
      <c r="R21" s="82"/>
      <c r="S21" s="82"/>
      <c r="T21" s="82"/>
      <c r="U21" s="82"/>
      <c r="Z21" s="82"/>
    </row>
    <row r="22" spans="1:34" x14ac:dyDescent="0.25">
      <c r="A22" s="76"/>
      <c r="B22" s="49" t="s">
        <v>177</v>
      </c>
      <c r="C22" s="50"/>
      <c r="D22" s="466"/>
      <c r="E22" s="467"/>
      <c r="F22" s="93"/>
      <c r="G22" s="326"/>
      <c r="H22" s="323"/>
      <c r="I22" s="326"/>
      <c r="J22" s="82"/>
      <c r="K22" s="82"/>
      <c r="L22" s="82"/>
      <c r="M22" s="82"/>
      <c r="N22" s="82"/>
      <c r="O22" s="82"/>
      <c r="P22" s="82"/>
      <c r="Q22" s="82"/>
      <c r="R22" s="82"/>
      <c r="S22" s="82"/>
      <c r="T22" s="82"/>
      <c r="U22" s="82"/>
      <c r="Z22" s="82"/>
    </row>
    <row r="23" spans="1:34" x14ac:dyDescent="0.25">
      <c r="A23" s="76"/>
      <c r="B23" s="49" t="s">
        <v>178</v>
      </c>
      <c r="C23" s="50"/>
      <c r="D23" s="466"/>
      <c r="E23" s="467"/>
      <c r="F23" s="93"/>
      <c r="G23" s="370"/>
      <c r="H23" s="323"/>
      <c r="I23" s="326"/>
      <c r="J23" s="82"/>
      <c r="K23" s="82"/>
      <c r="L23" s="82"/>
      <c r="M23" s="82"/>
      <c r="N23" s="82"/>
      <c r="O23" s="82"/>
      <c r="P23" s="82"/>
      <c r="Q23" s="82"/>
      <c r="R23" s="82"/>
      <c r="S23" s="82"/>
      <c r="T23" s="82"/>
      <c r="U23" s="82"/>
      <c r="Z23" s="82"/>
    </row>
    <row r="24" spans="1:34" x14ac:dyDescent="0.25">
      <c r="A24" s="76"/>
      <c r="B24" s="49" t="s">
        <v>179</v>
      </c>
      <c r="C24" s="50"/>
      <c r="D24" s="466"/>
      <c r="E24" s="467"/>
      <c r="F24" s="93"/>
      <c r="G24" s="370"/>
      <c r="H24" s="323"/>
      <c r="I24" s="326"/>
      <c r="J24" s="82"/>
      <c r="K24" s="82"/>
      <c r="L24" s="82"/>
      <c r="M24" s="82"/>
      <c r="N24" s="82"/>
      <c r="O24" s="82"/>
      <c r="P24" s="82"/>
      <c r="Q24" s="82"/>
      <c r="R24" s="82"/>
      <c r="S24" s="82"/>
      <c r="T24" s="82"/>
      <c r="U24" s="82"/>
      <c r="Z24" s="82"/>
    </row>
    <row r="25" spans="1:34" x14ac:dyDescent="0.25">
      <c r="A25" s="76"/>
      <c r="B25" s="49" t="s">
        <v>180</v>
      </c>
      <c r="C25" s="50"/>
      <c r="D25" s="466"/>
      <c r="E25" s="467"/>
      <c r="F25" s="93"/>
      <c r="G25" s="371"/>
      <c r="H25" s="323"/>
      <c r="I25" s="326"/>
      <c r="J25" s="82"/>
      <c r="K25" s="82"/>
      <c r="L25" s="82"/>
      <c r="M25" s="82"/>
      <c r="N25" s="82"/>
      <c r="O25" s="82"/>
      <c r="P25" s="82"/>
      <c r="Q25" s="82"/>
      <c r="R25" s="82"/>
      <c r="S25" s="82"/>
      <c r="T25" s="82"/>
      <c r="U25" s="82"/>
      <c r="Z25" s="82"/>
    </row>
    <row r="26" spans="1:34" x14ac:dyDescent="0.25">
      <c r="A26" s="76" t="s">
        <v>332</v>
      </c>
      <c r="B26" s="516"/>
      <c r="C26" s="516"/>
      <c r="D26" s="466"/>
      <c r="E26" s="467"/>
      <c r="F26" s="93"/>
      <c r="G26" s="326"/>
      <c r="H26" s="323"/>
      <c r="I26" s="326"/>
      <c r="J26" s="82"/>
      <c r="K26" s="82"/>
      <c r="L26" s="82"/>
      <c r="M26" s="82"/>
      <c r="N26" s="82"/>
      <c r="O26" s="82"/>
      <c r="P26" s="82"/>
      <c r="Q26" s="82"/>
      <c r="R26" s="82"/>
      <c r="S26" s="82"/>
      <c r="T26" s="82"/>
      <c r="U26" s="82"/>
      <c r="Z26" s="82"/>
    </row>
    <row r="27" spans="1:34" x14ac:dyDescent="0.25">
      <c r="A27" s="76" t="s">
        <v>332</v>
      </c>
      <c r="B27" s="516"/>
      <c r="C27" s="516"/>
      <c r="D27" s="466"/>
      <c r="E27" s="467"/>
      <c r="F27" s="88"/>
      <c r="G27" s="334"/>
      <c r="H27" s="323"/>
      <c r="I27" s="326"/>
      <c r="J27" s="82"/>
      <c r="K27" s="82"/>
      <c r="L27" s="82"/>
      <c r="M27" s="82"/>
      <c r="N27" s="82"/>
      <c r="O27" s="82"/>
      <c r="P27" s="82"/>
      <c r="Q27" s="82"/>
      <c r="R27" s="82"/>
      <c r="S27" s="82"/>
      <c r="T27" s="82"/>
      <c r="U27" s="82"/>
      <c r="Z27" s="82"/>
    </row>
    <row r="28" spans="1:34" ht="28.15" customHeight="1" x14ac:dyDescent="0.25">
      <c r="A28" s="76"/>
      <c r="B28" s="537" t="s">
        <v>181</v>
      </c>
      <c r="C28" s="537"/>
      <c r="D28" s="468"/>
      <c r="E28" s="469"/>
      <c r="F28" s="365"/>
      <c r="G28" s="366"/>
      <c r="H28" s="362"/>
      <c r="I28" s="354"/>
      <c r="J28" s="82"/>
      <c r="K28" s="82"/>
      <c r="L28" s="82"/>
      <c r="M28" s="82"/>
      <c r="N28" s="82"/>
      <c r="O28" s="82"/>
      <c r="P28" s="82"/>
      <c r="Q28" s="82"/>
      <c r="R28" s="82"/>
      <c r="S28" s="82"/>
      <c r="T28" s="82"/>
      <c r="U28" s="82"/>
      <c r="Z28" s="82"/>
    </row>
    <row r="29" spans="1:34" ht="22.15" customHeight="1" x14ac:dyDescent="0.25">
      <c r="A29" s="89"/>
      <c r="B29" s="330"/>
      <c r="C29" s="103"/>
      <c r="D29" s="493" t="s">
        <v>318</v>
      </c>
      <c r="E29" s="493"/>
      <c r="F29" s="494"/>
      <c r="G29" s="104"/>
      <c r="H29" s="105"/>
      <c r="I29" s="354"/>
      <c r="J29" s="91"/>
      <c r="K29" s="91"/>
      <c r="L29" s="91"/>
      <c r="M29" s="91"/>
      <c r="N29" s="91"/>
      <c r="O29" s="91"/>
      <c r="P29" s="91"/>
      <c r="Q29" s="91"/>
      <c r="R29" s="91"/>
      <c r="S29" s="91"/>
      <c r="T29" s="91"/>
      <c r="U29" s="91"/>
      <c r="Z29" s="91"/>
    </row>
    <row r="30" spans="1:34" ht="31.9" customHeight="1" x14ac:dyDescent="0.25">
      <c r="A30" s="76"/>
      <c r="B30" s="515" t="str">
        <f>IF(G29=0," ",IF(G29="Yes", "Comments:", IF(G29="No","Additional piping monitoring method(s), manufacturer(s) part number(s), and if applicable, secondary containment conversion factor below:")))</f>
        <v xml:space="preserve"> </v>
      </c>
      <c r="C30" s="515"/>
      <c r="D30" s="515"/>
      <c r="E30" s="515"/>
      <c r="F30" s="515"/>
      <c r="G30" s="515"/>
      <c r="H30" s="515"/>
      <c r="I30" s="515"/>
      <c r="J30" s="13"/>
      <c r="K30" s="13"/>
      <c r="L30" s="13"/>
      <c r="M30" s="13"/>
      <c r="N30" s="13"/>
      <c r="O30" s="13"/>
      <c r="P30" s="13"/>
      <c r="Q30" s="13"/>
      <c r="R30" s="13"/>
      <c r="S30" s="13"/>
      <c r="T30" s="13"/>
      <c r="U30" s="13"/>
      <c r="V30" s="13"/>
      <c r="W30" s="13"/>
      <c r="X30" s="13"/>
      <c r="Y30" s="13"/>
      <c r="Z30" s="13"/>
      <c r="AA30" s="13"/>
      <c r="AB30" s="13"/>
      <c r="AC30" s="13"/>
      <c r="AD30" s="13"/>
      <c r="AE30" s="13"/>
      <c r="AF30" s="13"/>
    </row>
    <row r="31" spans="1:34" ht="14.45" customHeight="1" x14ac:dyDescent="0.25">
      <c r="A31" s="76"/>
      <c r="B31" s="507"/>
      <c r="C31" s="507"/>
      <c r="D31" s="507"/>
      <c r="E31" s="507"/>
      <c r="F31" s="507"/>
      <c r="G31" s="507"/>
      <c r="H31" s="507"/>
      <c r="I31" s="507"/>
      <c r="J31" s="82"/>
      <c r="K31" s="82"/>
      <c r="L31" s="82"/>
      <c r="M31" s="82"/>
      <c r="N31" s="82"/>
      <c r="O31" s="82"/>
      <c r="P31" s="82"/>
      <c r="Q31" s="82"/>
      <c r="R31" s="82"/>
      <c r="S31" s="82"/>
      <c r="T31" s="82"/>
      <c r="U31" s="82"/>
      <c r="Z31" s="82"/>
    </row>
    <row r="32" spans="1:34" ht="14.45" customHeight="1" x14ac:dyDescent="0.25">
      <c r="A32" s="76"/>
      <c r="B32" s="507"/>
      <c r="C32" s="507"/>
      <c r="D32" s="507"/>
      <c r="E32" s="507"/>
      <c r="F32" s="507"/>
      <c r="G32" s="507"/>
      <c r="H32" s="507"/>
      <c r="I32" s="507"/>
      <c r="J32" s="82"/>
      <c r="K32" s="82"/>
      <c r="L32" s="82"/>
      <c r="M32" s="82"/>
      <c r="N32" s="82"/>
      <c r="O32" s="82"/>
      <c r="P32" s="82"/>
      <c r="Q32" s="82"/>
      <c r="R32" s="82"/>
      <c r="S32" s="82"/>
      <c r="T32" s="82"/>
      <c r="U32" s="82"/>
      <c r="Z32" s="82"/>
    </row>
    <row r="33" spans="1:32" ht="14.45" customHeight="1" x14ac:dyDescent="0.25">
      <c r="A33" s="159"/>
      <c r="B33" s="481" t="s">
        <v>367</v>
      </c>
      <c r="C33" s="482"/>
      <c r="D33" s="483"/>
      <c r="E33" s="481" t="s">
        <v>159</v>
      </c>
      <c r="F33" s="483"/>
      <c r="G33" s="92" t="s">
        <v>160</v>
      </c>
      <c r="H33" s="517" t="s">
        <v>392</v>
      </c>
      <c r="I33" s="520" t="str">
        <f>IF(D45="vacuum","Secondary Containment Volume
gal/sump"," ")</f>
        <v xml:space="preserve"> </v>
      </c>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row>
    <row r="34" spans="1:32" ht="14.45" customHeight="1" x14ac:dyDescent="0.25">
      <c r="A34" s="96"/>
      <c r="B34" s="509" t="s">
        <v>190</v>
      </c>
      <c r="C34" s="510"/>
      <c r="D34" s="511"/>
      <c r="E34" s="466"/>
      <c r="F34" s="467"/>
      <c r="G34" s="340"/>
      <c r="H34" s="518"/>
      <c r="I34" s="521"/>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row>
    <row r="35" spans="1:32" ht="15" customHeight="1" x14ac:dyDescent="0.25">
      <c r="A35" s="76"/>
      <c r="B35" s="509" t="s">
        <v>182</v>
      </c>
      <c r="C35" s="510"/>
      <c r="D35" s="511"/>
      <c r="E35" s="466"/>
      <c r="F35" s="467"/>
      <c r="G35" s="340"/>
      <c r="H35" s="519"/>
      <c r="I35" s="521"/>
      <c r="J35" s="82"/>
      <c r="K35" s="82"/>
      <c r="L35" s="82"/>
      <c r="M35" s="82"/>
      <c r="N35" s="82"/>
      <c r="O35" s="82"/>
      <c r="P35" s="82"/>
      <c r="Q35" s="82"/>
      <c r="R35" s="82"/>
      <c r="S35" s="82"/>
      <c r="T35" s="82"/>
      <c r="U35" s="82"/>
      <c r="Z35" s="82"/>
    </row>
    <row r="36" spans="1:32" ht="15" customHeight="1" x14ac:dyDescent="0.25">
      <c r="A36" s="96"/>
      <c r="B36" s="106" t="s">
        <v>191</v>
      </c>
      <c r="C36" s="107"/>
      <c r="D36" s="332"/>
      <c r="E36" s="466"/>
      <c r="F36" s="467"/>
      <c r="G36" s="108"/>
      <c r="H36" s="323"/>
      <c r="I36" s="319"/>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row>
    <row r="37" spans="1:32" x14ac:dyDescent="0.25">
      <c r="A37" s="76"/>
      <c r="B37" s="484" t="s">
        <v>183</v>
      </c>
      <c r="C37" s="485"/>
      <c r="D37" s="486"/>
      <c r="E37" s="466"/>
      <c r="F37" s="467"/>
      <c r="G37" s="399"/>
      <c r="H37" s="323"/>
      <c r="I37" s="319"/>
      <c r="J37" s="82"/>
      <c r="K37" s="82"/>
      <c r="L37" s="82"/>
      <c r="M37" s="82"/>
      <c r="N37" s="82"/>
      <c r="O37" s="82"/>
      <c r="P37" s="82"/>
      <c r="Q37" s="82"/>
      <c r="R37" s="82"/>
      <c r="S37" s="82"/>
      <c r="T37" s="82"/>
      <c r="U37" s="82"/>
      <c r="Z37" s="82"/>
    </row>
    <row r="38" spans="1:32" x14ac:dyDescent="0.25">
      <c r="A38" s="76"/>
      <c r="B38" s="484" t="s">
        <v>183</v>
      </c>
      <c r="C38" s="485"/>
      <c r="D38" s="486"/>
      <c r="E38" s="466"/>
      <c r="F38" s="467"/>
      <c r="G38" s="326"/>
      <c r="H38" s="323"/>
      <c r="I38" s="320"/>
      <c r="J38" s="82"/>
      <c r="K38" s="82"/>
      <c r="L38" s="82"/>
      <c r="M38" s="82"/>
      <c r="N38" s="82"/>
      <c r="O38" s="82"/>
      <c r="P38" s="82"/>
      <c r="Q38" s="82"/>
      <c r="R38" s="82"/>
      <c r="S38" s="82"/>
      <c r="T38" s="82"/>
      <c r="U38" s="82"/>
      <c r="Z38" s="82"/>
    </row>
    <row r="39" spans="1:32" ht="15" customHeight="1" x14ac:dyDescent="0.25">
      <c r="A39" s="76"/>
      <c r="B39" s="487" t="s">
        <v>184</v>
      </c>
      <c r="C39" s="498"/>
      <c r="D39" s="488"/>
      <c r="E39" s="466"/>
      <c r="F39" s="467"/>
      <c r="G39" s="326"/>
      <c r="H39" s="323"/>
      <c r="I39" s="326"/>
      <c r="J39" s="82"/>
      <c r="K39" s="82"/>
      <c r="L39" s="82"/>
      <c r="M39" s="82"/>
      <c r="N39" s="82"/>
      <c r="O39" s="82"/>
      <c r="P39" s="82"/>
      <c r="Q39" s="82"/>
      <c r="R39" s="82"/>
      <c r="S39" s="82"/>
      <c r="T39" s="82"/>
      <c r="U39" s="82"/>
      <c r="Z39" s="82"/>
    </row>
    <row r="40" spans="1:32" ht="15" customHeight="1" x14ac:dyDescent="0.25">
      <c r="A40" s="76"/>
      <c r="B40" s="487" t="s">
        <v>185</v>
      </c>
      <c r="C40" s="498"/>
      <c r="D40" s="488"/>
      <c r="E40" s="466"/>
      <c r="F40" s="467"/>
      <c r="G40" s="326"/>
      <c r="H40" s="323"/>
      <c r="I40" s="326"/>
      <c r="J40" s="82"/>
      <c r="K40" s="82"/>
      <c r="L40" s="82"/>
      <c r="M40" s="82"/>
      <c r="N40" s="82"/>
      <c r="O40" s="82"/>
      <c r="P40" s="82"/>
      <c r="Q40" s="82"/>
      <c r="R40" s="82"/>
      <c r="S40" s="82"/>
      <c r="T40" s="82"/>
      <c r="U40" s="82"/>
      <c r="Z40" s="82"/>
    </row>
    <row r="41" spans="1:32" ht="15" customHeight="1" x14ac:dyDescent="0.25">
      <c r="A41" s="76"/>
      <c r="B41" s="487" t="s">
        <v>186</v>
      </c>
      <c r="C41" s="498"/>
      <c r="D41" s="488"/>
      <c r="E41" s="466"/>
      <c r="F41" s="467"/>
      <c r="G41" s="326"/>
      <c r="H41" s="323"/>
      <c r="I41" s="326"/>
      <c r="J41" s="82"/>
      <c r="K41" s="82"/>
      <c r="L41" s="82"/>
      <c r="M41" s="82"/>
      <c r="N41" s="82"/>
      <c r="O41" s="82"/>
      <c r="P41" s="82"/>
      <c r="Q41" s="82"/>
      <c r="R41" s="82"/>
      <c r="S41" s="82"/>
      <c r="T41" s="82"/>
      <c r="U41" s="82"/>
      <c r="Z41" s="82"/>
    </row>
    <row r="42" spans="1:32" ht="15" customHeight="1" x14ac:dyDescent="0.25">
      <c r="A42" s="76"/>
      <c r="B42" s="487" t="s">
        <v>187</v>
      </c>
      <c r="C42" s="498"/>
      <c r="D42" s="488"/>
      <c r="E42" s="466"/>
      <c r="F42" s="467"/>
      <c r="G42" s="326"/>
      <c r="H42" s="323"/>
      <c r="I42" s="326"/>
      <c r="J42" s="82"/>
      <c r="K42" s="82"/>
      <c r="L42" s="82"/>
      <c r="M42" s="82"/>
      <c r="N42" s="82"/>
      <c r="O42" s="82"/>
      <c r="P42" s="82"/>
      <c r="Q42" s="82"/>
      <c r="R42" s="82"/>
      <c r="S42" s="82"/>
      <c r="T42" s="82"/>
      <c r="U42" s="82"/>
      <c r="Z42" s="82"/>
    </row>
    <row r="43" spans="1:32" ht="15" customHeight="1" x14ac:dyDescent="0.25">
      <c r="A43" s="96" t="s">
        <v>332</v>
      </c>
      <c r="B43" s="537"/>
      <c r="C43" s="537"/>
      <c r="D43" s="537"/>
      <c r="E43" s="466"/>
      <c r="F43" s="467"/>
      <c r="G43" s="97"/>
      <c r="H43" s="323"/>
      <c r="I43" s="326"/>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row>
    <row r="44" spans="1:32" ht="15" customHeight="1" x14ac:dyDescent="0.25">
      <c r="A44" s="96" t="s">
        <v>332</v>
      </c>
      <c r="B44" s="537"/>
      <c r="C44" s="537"/>
      <c r="D44" s="537"/>
      <c r="E44" s="466"/>
      <c r="F44" s="467"/>
      <c r="G44" s="6"/>
      <c r="H44" s="323"/>
      <c r="I44" s="334"/>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row>
    <row r="45" spans="1:32" ht="30" customHeight="1" x14ac:dyDescent="0.25">
      <c r="A45" s="76"/>
      <c r="B45" s="499" t="s">
        <v>188</v>
      </c>
      <c r="C45" s="499"/>
      <c r="D45" s="68"/>
      <c r="E45" s="466"/>
      <c r="F45" s="467"/>
      <c r="G45" s="121"/>
      <c r="H45" s="323"/>
      <c r="I45" s="317"/>
      <c r="J45" s="82"/>
      <c r="K45" s="82"/>
      <c r="L45" s="82"/>
      <c r="M45" s="82"/>
      <c r="N45" s="82"/>
      <c r="O45" s="82"/>
      <c r="P45" s="82"/>
      <c r="Q45" s="82"/>
      <c r="R45" s="82"/>
      <c r="S45" s="82"/>
      <c r="T45" s="82"/>
      <c r="U45" s="82"/>
      <c r="Z45" s="82"/>
    </row>
    <row r="46" spans="1:32" ht="30" customHeight="1" x14ac:dyDescent="0.25">
      <c r="A46" s="96"/>
      <c r="B46" s="491" t="s">
        <v>189</v>
      </c>
      <c r="C46" s="492"/>
      <c r="D46" s="68"/>
      <c r="E46" s="468"/>
      <c r="F46" s="469"/>
      <c r="G46" s="121"/>
      <c r="H46" s="362"/>
      <c r="I46" s="333"/>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row>
    <row r="47" spans="1:32" ht="21.6" customHeight="1" x14ac:dyDescent="0.25">
      <c r="A47" s="89"/>
      <c r="B47" s="330"/>
      <c r="C47" s="103"/>
      <c r="D47" s="493" t="s">
        <v>319</v>
      </c>
      <c r="E47" s="493"/>
      <c r="F47" s="494"/>
      <c r="G47" s="116"/>
      <c r="H47" s="117"/>
      <c r="I47" s="321"/>
      <c r="J47" s="91"/>
      <c r="K47" s="91"/>
      <c r="L47" s="91"/>
      <c r="M47" s="91"/>
      <c r="N47" s="91"/>
      <c r="O47" s="91"/>
      <c r="P47" s="91"/>
      <c r="Q47" s="91"/>
      <c r="R47" s="91"/>
      <c r="S47" s="91"/>
      <c r="T47" s="91"/>
      <c r="U47" s="91"/>
      <c r="Z47" s="91"/>
    </row>
    <row r="48" spans="1:32" ht="15" customHeight="1" x14ac:dyDescent="0.25">
      <c r="A48" s="76"/>
      <c r="B48" s="495" t="str">
        <f>IF(G47=0," ",IF(G47="Yes", "Comments:", IF(G47="No","Additional piping monitoring method(s), manufacturer(s), part number(s), and if applicable, secondary containment conversion factor below:")))</f>
        <v xml:space="preserve"> </v>
      </c>
      <c r="C48" s="496"/>
      <c r="D48" s="496"/>
      <c r="E48" s="496"/>
      <c r="F48" s="496"/>
      <c r="G48" s="496"/>
      <c r="H48" s="496"/>
      <c r="I48" s="497"/>
      <c r="J48" s="82"/>
      <c r="K48" s="82"/>
      <c r="L48" s="82"/>
      <c r="M48" s="82"/>
      <c r="N48" s="82"/>
      <c r="O48" s="82"/>
      <c r="P48" s="82"/>
      <c r="Q48" s="82"/>
      <c r="R48" s="82"/>
      <c r="S48" s="82"/>
      <c r="T48" s="82"/>
      <c r="U48" s="82"/>
      <c r="Z48" s="82"/>
    </row>
    <row r="49" spans="1:32" ht="14.45" customHeight="1" x14ac:dyDescent="0.25">
      <c r="A49" s="76"/>
      <c r="B49" s="522"/>
      <c r="C49" s="523"/>
      <c r="D49" s="523"/>
      <c r="E49" s="523"/>
      <c r="F49" s="523"/>
      <c r="G49" s="523"/>
      <c r="H49" s="523"/>
      <c r="I49" s="524"/>
      <c r="J49" s="82"/>
      <c r="K49" s="82"/>
      <c r="L49" s="82"/>
      <c r="M49" s="82"/>
      <c r="N49" s="82"/>
      <c r="O49" s="82"/>
      <c r="P49" s="82"/>
      <c r="Q49" s="82"/>
      <c r="R49" s="82"/>
      <c r="S49" s="82"/>
      <c r="T49" s="82"/>
      <c r="U49" s="82"/>
      <c r="Z49" s="82"/>
    </row>
    <row r="50" spans="1:32" ht="14.45" customHeight="1" x14ac:dyDescent="0.25">
      <c r="A50" s="76"/>
      <c r="B50" s="476"/>
      <c r="C50" s="477"/>
      <c r="D50" s="477"/>
      <c r="E50" s="477"/>
      <c r="F50" s="477"/>
      <c r="G50" s="477"/>
      <c r="H50" s="477"/>
      <c r="I50" s="478"/>
      <c r="J50" s="82"/>
      <c r="K50" s="82"/>
      <c r="L50" s="82"/>
      <c r="M50" s="82"/>
      <c r="N50" s="82"/>
      <c r="O50" s="82"/>
      <c r="P50" s="82"/>
      <c r="Q50" s="82"/>
      <c r="R50" s="82"/>
      <c r="S50" s="82"/>
      <c r="T50" s="82"/>
      <c r="U50" s="82"/>
      <c r="Z50" s="82"/>
    </row>
    <row r="51" spans="1:32" ht="7.15" customHeight="1" x14ac:dyDescent="0.25">
      <c r="A51" s="96"/>
      <c r="B51" s="107"/>
      <c r="C51" s="107"/>
      <c r="D51" s="109"/>
      <c r="E51" s="109"/>
      <c r="F51" s="113"/>
      <c r="G51" s="114"/>
      <c r="H51" s="110"/>
      <c r="I51" s="98"/>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row>
    <row r="52" spans="1:32" ht="15" customHeight="1" x14ac:dyDescent="0.25">
      <c r="A52" s="96"/>
      <c r="B52" s="479" t="s">
        <v>322</v>
      </c>
      <c r="C52" s="479"/>
      <c r="D52" s="479"/>
      <c r="E52" s="314"/>
      <c r="F52" s="111"/>
      <c r="G52" s="56"/>
      <c r="H52" s="112"/>
      <c r="I52" s="56"/>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row>
    <row r="53" spans="1:32" ht="30" customHeight="1" x14ac:dyDescent="0.25">
      <c r="A53" s="76"/>
      <c r="B53" s="481" t="s">
        <v>192</v>
      </c>
      <c r="C53" s="482"/>
      <c r="D53" s="483"/>
      <c r="E53" s="474" t="s">
        <v>159</v>
      </c>
      <c r="F53" s="475"/>
      <c r="G53" s="336" t="s">
        <v>160</v>
      </c>
      <c r="H53" s="120" t="s">
        <v>392</v>
      </c>
      <c r="I53" s="355" t="str">
        <f>IF(D56="vacuum","Secondary Containment Volume
gal/sump"," ")</f>
        <v xml:space="preserve"> </v>
      </c>
      <c r="J53" s="5"/>
      <c r="K53" s="5"/>
      <c r="L53" s="5"/>
      <c r="M53" s="5"/>
      <c r="N53" s="5"/>
      <c r="O53" s="5"/>
      <c r="P53" s="5"/>
      <c r="Q53" s="5"/>
      <c r="R53" s="5"/>
      <c r="S53" s="5"/>
      <c r="T53" s="5"/>
      <c r="U53" s="5"/>
      <c r="V53" s="5"/>
      <c r="W53" s="5"/>
      <c r="X53" s="5"/>
      <c r="Y53" s="5"/>
      <c r="Z53" s="5"/>
      <c r="AA53" s="5"/>
      <c r="AB53" s="5"/>
      <c r="AC53" s="5"/>
      <c r="AD53" s="5"/>
      <c r="AE53" s="5"/>
      <c r="AF53" s="5"/>
    </row>
    <row r="54" spans="1:32" x14ac:dyDescent="0.25">
      <c r="A54" s="76"/>
      <c r="B54" s="484" t="s">
        <v>193</v>
      </c>
      <c r="C54" s="485"/>
      <c r="D54" s="486"/>
      <c r="E54" s="466"/>
      <c r="F54" s="467"/>
      <c r="G54" s="326"/>
      <c r="H54" s="115"/>
      <c r="I54" s="318"/>
      <c r="J54"/>
      <c r="K54"/>
      <c r="L54"/>
      <c r="M54"/>
      <c r="N54"/>
      <c r="O54"/>
      <c r="P54"/>
      <c r="Q54"/>
      <c r="R54"/>
      <c r="S54"/>
      <c r="T54"/>
      <c r="U54"/>
      <c r="V54"/>
      <c r="W54"/>
      <c r="X54"/>
      <c r="Y54"/>
      <c r="Z54"/>
      <c r="AA54"/>
      <c r="AB54"/>
      <c r="AC54"/>
      <c r="AD54"/>
      <c r="AE54"/>
      <c r="AF54"/>
    </row>
    <row r="55" spans="1:32" x14ac:dyDescent="0.25">
      <c r="A55" s="76"/>
      <c r="B55" s="484" t="s">
        <v>194</v>
      </c>
      <c r="C55" s="485"/>
      <c r="D55" s="486"/>
      <c r="E55" s="466"/>
      <c r="F55" s="467"/>
      <c r="G55" s="324"/>
      <c r="H55" s="323"/>
      <c r="I55" s="334"/>
      <c r="J55"/>
      <c r="K55"/>
      <c r="L55"/>
      <c r="M55"/>
      <c r="N55"/>
      <c r="O55"/>
      <c r="P55"/>
      <c r="Q55"/>
      <c r="R55"/>
      <c r="S55"/>
      <c r="T55"/>
      <c r="U55"/>
      <c r="V55"/>
      <c r="W55"/>
      <c r="X55"/>
      <c r="Y55"/>
      <c r="Z55"/>
      <c r="AA55"/>
      <c r="AB55"/>
      <c r="AC55"/>
      <c r="AD55"/>
      <c r="AE55"/>
      <c r="AF55"/>
    </row>
    <row r="56" spans="1:32" ht="36" customHeight="1" x14ac:dyDescent="0.25">
      <c r="A56" s="76"/>
      <c r="B56" s="487" t="s">
        <v>195</v>
      </c>
      <c r="C56" s="488"/>
      <c r="D56" s="363"/>
      <c r="E56" s="468"/>
      <c r="F56" s="469"/>
      <c r="G56" s="364"/>
      <c r="H56" s="362"/>
      <c r="I56" s="335"/>
      <c r="J56"/>
      <c r="K56"/>
      <c r="L56"/>
      <c r="M56"/>
      <c r="N56"/>
      <c r="O56"/>
      <c r="P56"/>
      <c r="Q56"/>
      <c r="R56"/>
      <c r="S56"/>
      <c r="T56"/>
      <c r="U56"/>
      <c r="V56"/>
      <c r="W56"/>
      <c r="X56"/>
      <c r="Y56"/>
      <c r="Z56"/>
      <c r="AA56"/>
      <c r="AB56"/>
      <c r="AC56"/>
      <c r="AD56"/>
      <c r="AE56"/>
      <c r="AF56"/>
    </row>
    <row r="57" spans="1:32" ht="21" customHeight="1" x14ac:dyDescent="0.25">
      <c r="A57" s="76"/>
      <c r="B57" s="512" t="s">
        <v>196</v>
      </c>
      <c r="C57" s="513"/>
      <c r="D57" s="514"/>
      <c r="E57" s="470"/>
      <c r="F57" s="471"/>
      <c r="G57" s="489"/>
      <c r="H57" s="532"/>
      <c r="I57" s="480"/>
      <c r="J57"/>
      <c r="K57" s="82"/>
      <c r="L57"/>
      <c r="M57"/>
      <c r="N57"/>
      <c r="O57"/>
      <c r="P57"/>
      <c r="Q57"/>
      <c r="R57"/>
      <c r="S57"/>
      <c r="T57"/>
      <c r="U57"/>
      <c r="V57"/>
      <c r="W57"/>
      <c r="X57"/>
      <c r="Y57"/>
      <c r="Z57"/>
      <c r="AA57"/>
      <c r="AB57"/>
      <c r="AC57"/>
      <c r="AD57"/>
      <c r="AE57"/>
      <c r="AF57"/>
    </row>
    <row r="58" spans="1:32" ht="14.45" customHeight="1" x14ac:dyDescent="0.25">
      <c r="A58" s="76"/>
      <c r="B58" s="491"/>
      <c r="C58" s="492"/>
      <c r="D58" s="472"/>
      <c r="E58" s="472"/>
      <c r="F58" s="473"/>
      <c r="G58" s="490"/>
      <c r="H58" s="533"/>
      <c r="I58" s="480"/>
      <c r="J58"/>
      <c r="K58" s="82"/>
      <c r="L58"/>
      <c r="M58"/>
      <c r="N58"/>
      <c r="O58"/>
      <c r="P58"/>
      <c r="Q58"/>
      <c r="R58"/>
      <c r="S58"/>
      <c r="T58"/>
      <c r="U58"/>
      <c r="V58"/>
      <c r="W58"/>
      <c r="X58"/>
      <c r="Y58"/>
      <c r="Z58"/>
      <c r="AA58"/>
      <c r="AB58"/>
      <c r="AC58"/>
      <c r="AD58"/>
      <c r="AE58"/>
      <c r="AF58"/>
    </row>
    <row r="59" spans="1:32" ht="21.6" customHeight="1" x14ac:dyDescent="0.25">
      <c r="A59" s="96"/>
      <c r="B59" s="534" t="s">
        <v>323</v>
      </c>
      <c r="C59" s="535"/>
      <c r="D59" s="535"/>
      <c r="E59" s="535"/>
      <c r="F59" s="536"/>
      <c r="G59" s="104"/>
      <c r="H59" s="118"/>
      <c r="I59" s="356"/>
      <c r="J59"/>
      <c r="K59" s="100"/>
      <c r="L59"/>
      <c r="M59"/>
      <c r="N59"/>
      <c r="O59"/>
      <c r="P59"/>
      <c r="Q59"/>
      <c r="R59"/>
      <c r="S59"/>
      <c r="T59"/>
      <c r="U59"/>
      <c r="V59"/>
      <c r="W59"/>
      <c r="X59"/>
      <c r="Y59"/>
      <c r="Z59"/>
      <c r="AA59"/>
      <c r="AB59"/>
      <c r="AC59"/>
      <c r="AD59"/>
      <c r="AE59"/>
      <c r="AF59"/>
    </row>
    <row r="60" spans="1:32" ht="14.45" customHeight="1" x14ac:dyDescent="0.25">
      <c r="A60" s="76"/>
      <c r="B60" s="527" t="str">
        <f>IF(G59=0," ",IF(G59="Yes", "Comments:", IF(G59="No","Additional UDC monitoring method(s), manufacturer(s), part number(s), and if applicable, secondary containment conversion factor(s) below:")))</f>
        <v xml:space="preserve"> </v>
      </c>
      <c r="C60" s="528"/>
      <c r="D60" s="528"/>
      <c r="E60" s="528"/>
      <c r="F60" s="528"/>
      <c r="G60" s="528"/>
      <c r="H60" s="528"/>
      <c r="I60" s="529"/>
      <c r="J60" s="4"/>
      <c r="U60" s="4"/>
      <c r="V60" s="4"/>
      <c r="W60" s="4"/>
      <c r="X60" s="4"/>
      <c r="Y60" s="4"/>
      <c r="Z60" s="4"/>
      <c r="AA60" s="4"/>
      <c r="AB60" s="4"/>
      <c r="AC60" s="4"/>
      <c r="AD60" s="4"/>
      <c r="AE60" s="4"/>
      <c r="AF60" s="4"/>
    </row>
    <row r="61" spans="1:32" ht="14.45" customHeight="1" x14ac:dyDescent="0.25">
      <c r="A61" s="96"/>
      <c r="B61" s="522"/>
      <c r="C61" s="523"/>
      <c r="D61" s="523"/>
      <c r="E61" s="523"/>
      <c r="F61" s="523"/>
      <c r="G61" s="523"/>
      <c r="H61" s="523"/>
      <c r="I61" s="524"/>
      <c r="J61" s="4"/>
      <c r="K61" s="100"/>
      <c r="L61" s="100"/>
      <c r="M61" s="100"/>
      <c r="N61" s="100"/>
      <c r="O61" s="100"/>
      <c r="P61" s="100"/>
      <c r="Q61" s="100"/>
      <c r="R61" s="100"/>
      <c r="S61" s="100"/>
      <c r="T61" s="100"/>
      <c r="U61" s="4"/>
      <c r="V61" s="4"/>
      <c r="W61" s="4"/>
      <c r="X61" s="4"/>
      <c r="Y61" s="4"/>
      <c r="Z61" s="4"/>
      <c r="AA61" s="4"/>
      <c r="AB61" s="4"/>
      <c r="AC61" s="4"/>
      <c r="AD61" s="4"/>
      <c r="AE61" s="4"/>
      <c r="AF61" s="4"/>
    </row>
    <row r="62" spans="1:32" ht="14.45" customHeight="1" x14ac:dyDescent="0.25">
      <c r="A62" s="96"/>
      <c r="B62" s="522"/>
      <c r="C62" s="523"/>
      <c r="D62" s="523"/>
      <c r="E62" s="523"/>
      <c r="F62" s="523"/>
      <c r="G62" s="523"/>
      <c r="H62" s="523"/>
      <c r="I62" s="524"/>
      <c r="J62" s="4"/>
      <c r="K62" s="100"/>
      <c r="L62" s="100"/>
      <c r="M62" s="100"/>
      <c r="N62" s="100"/>
      <c r="O62" s="100"/>
      <c r="P62" s="100"/>
      <c r="Q62" s="100"/>
      <c r="R62" s="100"/>
      <c r="S62" s="100"/>
      <c r="T62" s="100"/>
      <c r="U62" s="4"/>
      <c r="V62" s="4"/>
      <c r="W62" s="4"/>
      <c r="X62" s="4"/>
      <c r="Y62" s="4"/>
      <c r="Z62" s="4"/>
      <c r="AA62" s="4"/>
      <c r="AB62" s="4"/>
      <c r="AC62" s="4"/>
      <c r="AD62" s="4"/>
      <c r="AE62" s="4"/>
      <c r="AF62" s="4"/>
    </row>
    <row r="63" spans="1:32" ht="6.6" customHeight="1" x14ac:dyDescent="0.25">
      <c r="A63" s="76"/>
      <c r="B63" s="530"/>
      <c r="C63" s="530"/>
      <c r="D63" s="530"/>
      <c r="E63" s="530"/>
      <c r="F63" s="530"/>
      <c r="G63" s="530"/>
      <c r="H63" s="530"/>
      <c r="I63" s="531"/>
      <c r="J63" s="4"/>
      <c r="U63" s="4"/>
      <c r="V63" s="4"/>
      <c r="W63" s="4"/>
      <c r="X63" s="4"/>
      <c r="Y63" s="4"/>
      <c r="Z63" s="4"/>
      <c r="AA63" s="4"/>
      <c r="AB63" s="4"/>
      <c r="AC63" s="4"/>
      <c r="AD63" s="4"/>
      <c r="AE63" s="4"/>
      <c r="AF63" s="4"/>
    </row>
    <row r="64" spans="1:32" ht="14.45" customHeight="1" x14ac:dyDescent="0.25">
      <c r="A64" s="96"/>
      <c r="B64" s="479" t="s">
        <v>324</v>
      </c>
      <c r="C64" s="479"/>
      <c r="D64" s="479"/>
      <c r="E64" s="314"/>
      <c r="F64" s="101"/>
      <c r="G64" s="101"/>
      <c r="H64" s="101"/>
      <c r="I64" s="322"/>
      <c r="J64" s="4"/>
      <c r="K64" s="100"/>
      <c r="L64" s="100"/>
      <c r="M64" s="100"/>
      <c r="N64" s="100"/>
      <c r="O64" s="100"/>
      <c r="P64" s="100"/>
      <c r="Q64" s="100"/>
      <c r="R64" s="100"/>
      <c r="S64" s="100"/>
      <c r="T64" s="100"/>
      <c r="U64" s="4"/>
      <c r="V64" s="4"/>
      <c r="W64" s="4"/>
      <c r="X64" s="4"/>
      <c r="Y64" s="4"/>
      <c r="Z64" s="4"/>
      <c r="AA64" s="4"/>
      <c r="AB64" s="4"/>
      <c r="AC64" s="4"/>
      <c r="AD64" s="4"/>
      <c r="AE64" s="4"/>
      <c r="AF64" s="4"/>
    </row>
    <row r="65" spans="1:32" ht="30" customHeight="1" x14ac:dyDescent="0.25">
      <c r="A65" s="76"/>
      <c r="B65" s="481" t="s">
        <v>199</v>
      </c>
      <c r="C65" s="482"/>
      <c r="D65" s="483"/>
      <c r="E65" s="474" t="s">
        <v>159</v>
      </c>
      <c r="F65" s="475"/>
      <c r="G65" s="102" t="s">
        <v>160</v>
      </c>
      <c r="H65" s="92" t="s">
        <v>392</v>
      </c>
      <c r="I65" s="357"/>
      <c r="J65" s="80"/>
      <c r="U65" s="80"/>
      <c r="V65" s="90"/>
      <c r="W65" s="90"/>
      <c r="X65" s="90"/>
      <c r="Y65" s="90"/>
      <c r="Z65" s="80"/>
      <c r="AA65" s="90"/>
      <c r="AB65" s="90"/>
      <c r="AC65" s="90"/>
      <c r="AD65" s="90"/>
      <c r="AE65" s="90"/>
      <c r="AF65" s="90"/>
    </row>
    <row r="66" spans="1:32" x14ac:dyDescent="0.25">
      <c r="A66" s="76"/>
      <c r="B66" s="484" t="s">
        <v>98</v>
      </c>
      <c r="C66" s="485"/>
      <c r="D66" s="486"/>
      <c r="E66" s="466"/>
      <c r="F66" s="467"/>
      <c r="G66" s="73"/>
      <c r="H66" s="6"/>
      <c r="I66" s="358"/>
      <c r="J66" s="80"/>
      <c r="U66" s="80"/>
      <c r="V66" s="90"/>
      <c r="W66" s="90"/>
      <c r="X66" s="90"/>
      <c r="Y66" s="90"/>
      <c r="Z66" s="80"/>
      <c r="AA66" s="90"/>
      <c r="AB66" s="90"/>
      <c r="AC66" s="90"/>
      <c r="AD66" s="90"/>
      <c r="AE66" s="90"/>
      <c r="AF66" s="90"/>
    </row>
    <row r="67" spans="1:32" ht="21" customHeight="1" x14ac:dyDescent="0.25">
      <c r="A67" s="76"/>
      <c r="B67" s="484" t="s">
        <v>202</v>
      </c>
      <c r="C67" s="486"/>
      <c r="D67" s="390"/>
      <c r="E67" s="466"/>
      <c r="F67" s="467"/>
      <c r="G67" s="73"/>
      <c r="H67" s="6"/>
      <c r="I67" s="358"/>
      <c r="J67" s="80"/>
      <c r="U67" s="80"/>
      <c r="V67" s="90"/>
      <c r="W67" s="90"/>
      <c r="X67" s="90"/>
      <c r="Y67" s="90"/>
      <c r="Z67" s="80"/>
      <c r="AA67" s="90"/>
      <c r="AB67" s="90"/>
      <c r="AC67" s="90"/>
      <c r="AD67" s="90"/>
      <c r="AE67" s="90"/>
      <c r="AF67" s="90"/>
    </row>
    <row r="68" spans="1:32" x14ac:dyDescent="0.25">
      <c r="A68" s="76"/>
      <c r="B68" s="484" t="s">
        <v>475</v>
      </c>
      <c r="C68" s="485"/>
      <c r="D68" s="486"/>
      <c r="E68" s="466"/>
      <c r="F68" s="467"/>
      <c r="G68" s="73"/>
      <c r="H68" s="6"/>
      <c r="I68" s="359" t="s">
        <v>368</v>
      </c>
      <c r="J68" s="80"/>
      <c r="K68" s="80"/>
      <c r="L68" s="80"/>
      <c r="M68" s="80"/>
      <c r="N68" s="80"/>
      <c r="O68" s="80"/>
      <c r="P68" s="80"/>
      <c r="Q68" s="80"/>
      <c r="R68" s="80"/>
      <c r="S68" s="80"/>
      <c r="T68" s="80"/>
      <c r="U68" s="80"/>
      <c r="V68" s="90"/>
      <c r="W68" s="90"/>
      <c r="X68" s="90"/>
      <c r="Y68" s="90"/>
      <c r="Z68" s="80"/>
      <c r="AA68" s="90"/>
      <c r="AB68" s="90"/>
      <c r="AC68" s="90"/>
      <c r="AD68" s="90"/>
      <c r="AE68" s="90"/>
      <c r="AF68" s="90"/>
    </row>
    <row r="69" spans="1:32" x14ac:dyDescent="0.25">
      <c r="A69" s="76"/>
      <c r="B69" s="484" t="s">
        <v>204</v>
      </c>
      <c r="C69" s="485"/>
      <c r="D69" s="486"/>
      <c r="E69" s="466"/>
      <c r="F69" s="467"/>
      <c r="G69" s="375"/>
      <c r="H69" s="6"/>
      <c r="I69" s="324"/>
      <c r="J69"/>
      <c r="K69"/>
      <c r="L69"/>
      <c r="M69"/>
      <c r="N69"/>
      <c r="O69"/>
      <c r="P69"/>
      <c r="Q69"/>
      <c r="R69"/>
      <c r="S69"/>
      <c r="T69"/>
      <c r="U69"/>
      <c r="V69"/>
      <c r="W69"/>
      <c r="X69"/>
      <c r="Y69"/>
      <c r="Z69"/>
      <c r="AA69"/>
      <c r="AB69"/>
      <c r="AC69"/>
      <c r="AD69"/>
      <c r="AE69"/>
      <c r="AF69"/>
    </row>
    <row r="70" spans="1:32" x14ac:dyDescent="0.25">
      <c r="B70" s="43"/>
      <c r="C70" s="90"/>
      <c r="D70" s="90"/>
      <c r="E70" s="90"/>
      <c r="F70" s="90"/>
      <c r="G70" s="90"/>
      <c r="H70" s="90"/>
      <c r="I70" s="90"/>
      <c r="J70" s="90"/>
      <c r="K70" s="91"/>
      <c r="L70" s="91"/>
      <c r="M70" s="91"/>
      <c r="N70" s="91"/>
      <c r="O70" s="91"/>
      <c r="P70" s="91"/>
      <c r="Q70" s="91"/>
      <c r="R70" s="91"/>
      <c r="S70" s="91"/>
      <c r="T70" s="91"/>
      <c r="U70" s="91"/>
      <c r="Z70" s="91"/>
    </row>
    <row r="71" spans="1:32" x14ac:dyDescent="0.25">
      <c r="B71" s="525" t="s">
        <v>476</v>
      </c>
      <c r="C71" s="525"/>
      <c r="D71" s="525"/>
      <c r="E71" s="525"/>
      <c r="F71" s="525"/>
      <c r="G71" s="525"/>
      <c r="H71" s="525"/>
      <c r="I71" s="525"/>
      <c r="J71"/>
      <c r="K71"/>
      <c r="L71"/>
      <c r="M71"/>
      <c r="N71"/>
      <c r="O71"/>
      <c r="P71"/>
      <c r="Q71"/>
      <c r="R71"/>
      <c r="S71"/>
      <c r="T71"/>
      <c r="U71"/>
      <c r="V71"/>
      <c r="W71"/>
      <c r="X71"/>
      <c r="Y71"/>
      <c r="Z71"/>
      <c r="AA71"/>
      <c r="AB71"/>
      <c r="AC71"/>
      <c r="AD71"/>
      <c r="AE71"/>
      <c r="AF71"/>
    </row>
    <row r="72" spans="1:32" ht="22.15" customHeight="1" x14ac:dyDescent="0.25">
      <c r="B72" s="525"/>
      <c r="C72" s="525"/>
      <c r="D72" s="525"/>
      <c r="E72" s="525"/>
      <c r="F72" s="525"/>
      <c r="G72" s="525"/>
      <c r="H72" s="525"/>
      <c r="I72" s="525"/>
      <c r="J72"/>
      <c r="K72"/>
      <c r="L72"/>
      <c r="M72"/>
      <c r="N72"/>
      <c r="O72"/>
      <c r="P72"/>
      <c r="Q72"/>
      <c r="R72"/>
      <c r="S72"/>
      <c r="T72"/>
      <c r="U72"/>
      <c r="V72"/>
      <c r="W72"/>
      <c r="X72"/>
      <c r="Y72"/>
      <c r="Z72"/>
      <c r="AA72"/>
      <c r="AB72"/>
      <c r="AC72"/>
      <c r="AD72"/>
      <c r="AE72"/>
      <c r="AF72"/>
    </row>
    <row r="73" spans="1:32" ht="19.899999999999999" customHeight="1" x14ac:dyDescent="0.25">
      <c r="J73"/>
      <c r="K73"/>
      <c r="L73"/>
      <c r="M73"/>
      <c r="N73"/>
      <c r="O73"/>
      <c r="P73"/>
      <c r="Q73"/>
      <c r="R73"/>
      <c r="S73"/>
      <c r="T73"/>
      <c r="U73"/>
      <c r="V73"/>
      <c r="W73"/>
      <c r="X73"/>
      <c r="Y73"/>
      <c r="Z73"/>
      <c r="AA73"/>
      <c r="AB73"/>
      <c r="AC73"/>
      <c r="AD73"/>
      <c r="AE73"/>
      <c r="AF73"/>
    </row>
    <row r="74" spans="1:32" ht="19.899999999999999" customHeight="1" x14ac:dyDescent="0.25">
      <c r="J74"/>
      <c r="K74"/>
      <c r="L74"/>
      <c r="M74"/>
      <c r="N74"/>
      <c r="O74"/>
      <c r="P74"/>
      <c r="Q74"/>
      <c r="R74"/>
      <c r="S74"/>
      <c r="T74"/>
      <c r="U74"/>
      <c r="V74"/>
      <c r="W74"/>
      <c r="X74"/>
      <c r="Y74"/>
      <c r="Z74"/>
      <c r="AA74"/>
      <c r="AB74"/>
      <c r="AC74"/>
      <c r="AD74"/>
      <c r="AE74"/>
      <c r="AF74"/>
    </row>
    <row r="75" spans="1:32" ht="19.899999999999999" customHeight="1" x14ac:dyDescent="0.25">
      <c r="J75"/>
      <c r="K75"/>
      <c r="L75"/>
      <c r="M75"/>
      <c r="N75"/>
      <c r="O75"/>
      <c r="P75"/>
      <c r="Q75"/>
      <c r="R75"/>
      <c r="S75"/>
      <c r="T75"/>
      <c r="U75"/>
      <c r="V75"/>
      <c r="W75"/>
      <c r="X75"/>
      <c r="Y75"/>
      <c r="Z75"/>
      <c r="AA75"/>
      <c r="AB75"/>
      <c r="AC75"/>
      <c r="AD75"/>
      <c r="AE75"/>
      <c r="AF75"/>
    </row>
    <row r="76" spans="1:32" ht="19.899999999999999" customHeight="1" x14ac:dyDescent="0.25">
      <c r="F76"/>
      <c r="J76"/>
      <c r="K76"/>
      <c r="L76"/>
      <c r="M76"/>
      <c r="N76"/>
      <c r="O76"/>
      <c r="P76"/>
      <c r="Q76"/>
      <c r="R76"/>
      <c r="S76"/>
      <c r="T76"/>
      <c r="U76"/>
      <c r="V76"/>
      <c r="W76"/>
      <c r="X76"/>
      <c r="Y76"/>
      <c r="Z76"/>
      <c r="AA76"/>
      <c r="AB76"/>
      <c r="AC76"/>
      <c r="AD76"/>
      <c r="AE76"/>
      <c r="AF76"/>
    </row>
    <row r="77" spans="1:32" ht="19.899999999999999" customHeight="1" x14ac:dyDescent="0.25">
      <c r="F77"/>
      <c r="J77"/>
      <c r="K77"/>
      <c r="L77"/>
      <c r="M77"/>
      <c r="N77"/>
      <c r="O77"/>
      <c r="P77"/>
      <c r="Q77"/>
      <c r="R77"/>
      <c r="S77"/>
      <c r="T77"/>
      <c r="U77"/>
      <c r="V77"/>
      <c r="W77"/>
      <c r="X77"/>
      <c r="Y77"/>
      <c r="Z77"/>
      <c r="AA77"/>
      <c r="AB77"/>
      <c r="AC77"/>
      <c r="AD77"/>
      <c r="AE77"/>
      <c r="AF77"/>
    </row>
    <row r="78" spans="1:32" ht="19.899999999999999" customHeight="1" x14ac:dyDescent="0.25">
      <c r="F78"/>
      <c r="J78"/>
      <c r="K78"/>
      <c r="L78"/>
      <c r="M78"/>
      <c r="N78"/>
      <c r="O78"/>
      <c r="P78"/>
      <c r="Q78"/>
      <c r="R78"/>
      <c r="S78"/>
      <c r="T78"/>
      <c r="U78"/>
      <c r="V78"/>
      <c r="W78"/>
      <c r="X78"/>
      <c r="Y78"/>
      <c r="Z78"/>
      <c r="AA78"/>
      <c r="AB78"/>
      <c r="AC78"/>
      <c r="AD78"/>
      <c r="AE78"/>
      <c r="AF78"/>
    </row>
    <row r="79" spans="1:32" ht="19.899999999999999" customHeight="1" x14ac:dyDescent="0.25">
      <c r="F79"/>
      <c r="J79"/>
      <c r="K79"/>
      <c r="L79"/>
      <c r="M79"/>
      <c r="N79"/>
      <c r="O79"/>
      <c r="P79"/>
      <c r="Q79"/>
      <c r="R79"/>
      <c r="S79"/>
      <c r="T79"/>
      <c r="U79"/>
      <c r="V79"/>
      <c r="W79"/>
      <c r="X79"/>
      <c r="Y79"/>
      <c r="Z79"/>
      <c r="AA79"/>
      <c r="AB79"/>
      <c r="AC79"/>
      <c r="AD79"/>
      <c r="AE79"/>
      <c r="AF79"/>
    </row>
    <row r="80" spans="1:32" ht="19.899999999999999" customHeight="1" x14ac:dyDescent="0.25">
      <c r="F80"/>
      <c r="J80"/>
      <c r="K80"/>
      <c r="L80"/>
      <c r="M80"/>
      <c r="N80"/>
      <c r="O80"/>
      <c r="P80"/>
      <c r="Q80"/>
      <c r="R80"/>
      <c r="S80"/>
      <c r="T80"/>
      <c r="U80"/>
      <c r="V80"/>
      <c r="W80"/>
      <c r="X80"/>
      <c r="Y80"/>
      <c r="Z80"/>
      <c r="AA80"/>
      <c r="AB80"/>
      <c r="AC80"/>
      <c r="AD80"/>
      <c r="AE80"/>
      <c r="AF80"/>
    </row>
    <row r="81" spans="6:32" ht="19.899999999999999" customHeight="1" x14ac:dyDescent="0.25">
      <c r="F81"/>
      <c r="J81"/>
      <c r="K81"/>
      <c r="L81"/>
      <c r="M81"/>
      <c r="N81"/>
      <c r="O81"/>
      <c r="P81"/>
      <c r="Q81"/>
      <c r="R81"/>
      <c r="S81"/>
      <c r="T81"/>
      <c r="U81"/>
      <c r="V81"/>
      <c r="W81"/>
      <c r="X81"/>
      <c r="Y81"/>
      <c r="Z81"/>
      <c r="AA81"/>
      <c r="AB81"/>
      <c r="AC81"/>
      <c r="AD81"/>
      <c r="AE81"/>
      <c r="AF81"/>
    </row>
  </sheetData>
  <mergeCells count="91">
    <mergeCell ref="B71:I72"/>
    <mergeCell ref="AH4:AP4"/>
    <mergeCell ref="D15:F15"/>
    <mergeCell ref="B60:I60"/>
    <mergeCell ref="B63:I63"/>
    <mergeCell ref="B62:I62"/>
    <mergeCell ref="B61:I61"/>
    <mergeCell ref="H57:H58"/>
    <mergeCell ref="B59:F59"/>
    <mergeCell ref="B34:D34"/>
    <mergeCell ref="B44:D44"/>
    <mergeCell ref="B43:D43"/>
    <mergeCell ref="B26:C26"/>
    <mergeCell ref="B20:D20"/>
    <mergeCell ref="D29:F29"/>
    <mergeCell ref="B28:C28"/>
    <mergeCell ref="D21:E21"/>
    <mergeCell ref="B17:I17"/>
    <mergeCell ref="B30:I30"/>
    <mergeCell ref="D22:E22"/>
    <mergeCell ref="B64:D64"/>
    <mergeCell ref="B27:C27"/>
    <mergeCell ref="D23:E23"/>
    <mergeCell ref="D24:E24"/>
    <mergeCell ref="D25:E25"/>
    <mergeCell ref="D26:E26"/>
    <mergeCell ref="D27:E27"/>
    <mergeCell ref="B33:D33"/>
    <mergeCell ref="H33:H35"/>
    <mergeCell ref="I33:I35"/>
    <mergeCell ref="B49:I49"/>
    <mergeCell ref="B31:I31"/>
    <mergeCell ref="B32:I32"/>
    <mergeCell ref="B18:I18"/>
    <mergeCell ref="B69:D69"/>
    <mergeCell ref="B67:C67"/>
    <mergeCell ref="B66:D66"/>
    <mergeCell ref="B68:D68"/>
    <mergeCell ref="B65:D65"/>
    <mergeCell ref="B38:D38"/>
    <mergeCell ref="B35:D35"/>
    <mergeCell ref="B37:D37"/>
    <mergeCell ref="B57:C58"/>
    <mergeCell ref="D57:D58"/>
    <mergeCell ref="B54:D54"/>
    <mergeCell ref="D28:E28"/>
    <mergeCell ref="E33:F33"/>
    <mergeCell ref="E36:F36"/>
    <mergeCell ref="A1:I1"/>
    <mergeCell ref="B6:D6"/>
    <mergeCell ref="C2:I2"/>
    <mergeCell ref="C4:I4"/>
    <mergeCell ref="B16:I16"/>
    <mergeCell ref="D14:E14"/>
    <mergeCell ref="E35:F35"/>
    <mergeCell ref="E34:F34"/>
    <mergeCell ref="B46:C46"/>
    <mergeCell ref="D47:F47"/>
    <mergeCell ref="B48:I48"/>
    <mergeCell ref="E37:F37"/>
    <mergeCell ref="E38:F38"/>
    <mergeCell ref="E39:F39"/>
    <mergeCell ref="E40:F40"/>
    <mergeCell ref="E41:F41"/>
    <mergeCell ref="B39:D39"/>
    <mergeCell ref="B40:D40"/>
    <mergeCell ref="B45:C45"/>
    <mergeCell ref="B41:D41"/>
    <mergeCell ref="B42:D42"/>
    <mergeCell ref="E42:F42"/>
    <mergeCell ref="G57:G58"/>
    <mergeCell ref="E53:F53"/>
    <mergeCell ref="E54:F54"/>
    <mergeCell ref="E55:F55"/>
    <mergeCell ref="E56:F56"/>
    <mergeCell ref="E43:F43"/>
    <mergeCell ref="E44:F44"/>
    <mergeCell ref="E45:F45"/>
    <mergeCell ref="E46:F46"/>
    <mergeCell ref="E69:F69"/>
    <mergeCell ref="E57:F58"/>
    <mergeCell ref="E65:F65"/>
    <mergeCell ref="E66:F66"/>
    <mergeCell ref="E67:F67"/>
    <mergeCell ref="E68:F68"/>
    <mergeCell ref="B50:I50"/>
    <mergeCell ref="B52:D52"/>
    <mergeCell ref="I57:I58"/>
    <mergeCell ref="B53:D53"/>
    <mergeCell ref="B55:D55"/>
    <mergeCell ref="B56:C56"/>
  </mergeCells>
  <conditionalFormatting sqref="H22:H28 H8:H14 H36:H46">
    <cfRule type="containsText" dxfId="34" priority="3" operator="containsText" text="No">
      <formula>NOT(ISERROR(SEARCH("No",H8)))</formula>
    </cfRule>
  </conditionalFormatting>
  <conditionalFormatting sqref="H55:H57">
    <cfRule type="containsText" dxfId="33" priority="1" operator="containsText" text="No">
      <formula>NOT(ISERROR(SEARCH("No",H55)))</formula>
    </cfRule>
  </conditionalFormatting>
  <pageMargins left="0" right="0" top="0" bottom="0" header="0.05" footer="0.25"/>
  <pageSetup scale="82" orientation="portrait" r:id="rId1"/>
  <rowBreaks count="1" manualBreakCount="1">
    <brk id="51" max="8" man="1"/>
  </row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'Drop Down Menu'!$B$8:$B$9</xm:f>
          </x14:formula1>
          <xm:sqref>H51:H52 G15 G29 G47 G59</xm:sqref>
        </x14:dataValidation>
        <x14:dataValidation type="list" allowBlank="1" showInputMessage="1" showErrorMessage="1">
          <x14:formula1>
            <xm:f>'Drop Down Menu'!$B$11:$B$14</xm:f>
          </x14:formula1>
          <xm:sqref>D67</xm:sqref>
        </x14:dataValidation>
        <x14:dataValidation type="list" allowBlank="1" showInputMessage="1" showErrorMessage="1">
          <x14:formula1>
            <xm:f>'Drop Down Menu'!$B$17:$B$19</xm:f>
          </x14:formula1>
          <xm:sqref>I69</xm:sqref>
        </x14:dataValidation>
        <x14:dataValidation type="list" allowBlank="1" showInputMessage="1" showErrorMessage="1">
          <x14:formula1>
            <xm:f>'Drop Down Menu'!$B$8:$B$10</xm:f>
          </x14:formula1>
          <xm:sqref>H66:H69 H22:H28 H8:H14 H36:H46 H55:H57</xm:sqref>
        </x14:dataValidation>
        <x14:dataValidation type="list" allowBlank="1" showInputMessage="1" showErrorMessage="1">
          <x14:formula1>
            <xm:f>'Drop Down Menu'!$A$23:$A$25</xm:f>
          </x14:formula1>
          <xm:sqref>E8:E13</xm:sqref>
        </x14:dataValidation>
        <x14:dataValidation type="list" allowBlank="1" showInputMessage="1" showErrorMessage="1">
          <x14:formula1>
            <xm:f>'Drop Down Menu'!$B$3:$B$7</xm:f>
          </x14:formula1>
          <xm:sqref>D28:E28 D45 D56</xm:sqref>
        </x14:dataValidation>
        <x14:dataValidation type="list" allowBlank="1" showInputMessage="1" showErrorMessage="1">
          <x14:formula1>
            <xm:f>'Drop Down Menu'!$B$3:$B$6</xm:f>
          </x14:formula1>
          <xm:sqref>D14:E14 D57:D58 D46</xm:sqref>
        </x14:dataValidation>
        <x14:dataValidation type="list" allowBlank="1" showInputMessage="1" showErrorMessage="1">
          <x14:formula1>
            <xm:f>'Drop Down Menu'!$B$15:$B$16</xm:f>
          </x14:formula1>
          <xm:sqref>D51:E51 D36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8"/>
  <sheetViews>
    <sheetView showGridLines="0" topLeftCell="A62" zoomScaleNormal="100" zoomScaleSheetLayoutView="100" workbookViewId="0"/>
  </sheetViews>
  <sheetFormatPr defaultRowHeight="15" x14ac:dyDescent="0.25"/>
  <cols>
    <col min="1" max="1" width="6.28515625" customWidth="1"/>
    <col min="2" max="2" width="7.28515625" customWidth="1"/>
    <col min="3" max="15" width="8.42578125" customWidth="1"/>
    <col min="16" max="16" width="8.7109375" hidden="1" customWidth="1"/>
    <col min="17" max="17" width="45.7109375" hidden="1" customWidth="1"/>
    <col min="18" max="24" width="0" hidden="1" customWidth="1"/>
  </cols>
  <sheetData>
    <row r="3" spans="1:22" x14ac:dyDescent="0.25">
      <c r="A3" t="s">
        <v>206</v>
      </c>
    </row>
    <row r="4" spans="1:22" x14ac:dyDescent="0.25">
      <c r="A4" t="s">
        <v>208</v>
      </c>
    </row>
    <row r="5" spans="1:22" x14ac:dyDescent="0.25">
      <c r="A5" t="s">
        <v>209</v>
      </c>
    </row>
    <row r="6" spans="1:22" x14ac:dyDescent="0.25">
      <c r="A6" t="s">
        <v>210</v>
      </c>
    </row>
    <row r="7" spans="1:22" x14ac:dyDescent="0.25">
      <c r="A7" s="1"/>
      <c r="B7" s="1"/>
      <c r="C7" s="1"/>
      <c r="D7" s="1"/>
      <c r="E7" s="1"/>
      <c r="F7" s="1"/>
      <c r="G7" s="1"/>
      <c r="H7" s="1"/>
      <c r="I7" s="1"/>
      <c r="J7" s="1"/>
      <c r="K7" s="1"/>
      <c r="L7" s="1"/>
      <c r="M7" s="1"/>
      <c r="N7" s="1"/>
      <c r="O7" s="1"/>
    </row>
    <row r="8" spans="1:22" ht="28.15" customHeight="1" x14ac:dyDescent="0.25">
      <c r="A8" s="567" t="s">
        <v>211</v>
      </c>
      <c r="B8" s="567"/>
      <c r="C8" s="567"/>
      <c r="D8" s="567"/>
      <c r="E8" s="567"/>
      <c r="F8" s="567"/>
      <c r="G8" s="567"/>
      <c r="H8" s="567"/>
      <c r="I8" s="567"/>
      <c r="J8" s="567"/>
      <c r="K8" s="567"/>
      <c r="L8" s="567"/>
      <c r="M8" s="567"/>
      <c r="N8" s="567"/>
      <c r="O8" s="567"/>
      <c r="Q8" s="4"/>
      <c r="R8" s="4"/>
      <c r="S8" s="4"/>
      <c r="T8" s="4"/>
    </row>
    <row r="9" spans="1:22" x14ac:dyDescent="0.25">
      <c r="A9" t="s">
        <v>212</v>
      </c>
      <c r="D9" s="568" t="str">
        <f>IF('UST Plan Check'!E4=0," ",'UST Plan Check'!E4)</f>
        <v xml:space="preserve"> </v>
      </c>
      <c r="E9" s="568"/>
      <c r="F9" s="568"/>
      <c r="G9" s="568"/>
      <c r="H9" s="568"/>
      <c r="I9" s="568"/>
      <c r="J9" s="568"/>
      <c r="K9" s="568"/>
      <c r="L9" s="568"/>
      <c r="M9" s="568"/>
      <c r="N9" s="568"/>
      <c r="O9" s="568"/>
      <c r="Q9" s="4"/>
      <c r="R9" s="4"/>
      <c r="S9" s="4"/>
      <c r="T9" s="4"/>
    </row>
    <row r="10" spans="1:22" x14ac:dyDescent="0.25">
      <c r="A10" t="s">
        <v>213</v>
      </c>
      <c r="D10" s="568" t="str">
        <f>IF('UST Plan Check'!E6=0," ",'UST Plan Check'!E6)</f>
        <v xml:space="preserve"> </v>
      </c>
      <c r="E10" s="568"/>
      <c r="F10" s="568"/>
      <c r="G10" s="568"/>
      <c r="H10" s="568"/>
      <c r="I10" s="568"/>
      <c r="J10" s="568"/>
      <c r="K10" s="568"/>
      <c r="L10" s="568"/>
      <c r="M10" s="568"/>
      <c r="N10" s="568"/>
      <c r="O10" s="568"/>
      <c r="Q10" s="4"/>
      <c r="R10" s="4"/>
      <c r="S10" s="4"/>
      <c r="T10" s="4"/>
    </row>
    <row r="11" spans="1:22" ht="18.600000000000001" customHeight="1" x14ac:dyDescent="0.25">
      <c r="A11" t="s">
        <v>214</v>
      </c>
      <c r="D11" s="568" t="str">
        <f>IF('UST Plan Check'!E7=0," ",'UST Plan Check'!E7)</f>
        <v xml:space="preserve"> </v>
      </c>
      <c r="E11" s="568"/>
      <c r="F11" s="568"/>
      <c r="G11" s="568"/>
      <c r="H11" s="4"/>
      <c r="I11" s="82" t="s">
        <v>215</v>
      </c>
      <c r="J11" s="568" t="str">
        <f>IF('UST Plan Check'!P7=0," ",'UST Plan Check'!P7)</f>
        <v xml:space="preserve"> </v>
      </c>
      <c r="K11" s="568"/>
      <c r="L11" s="568"/>
      <c r="M11" s="568"/>
      <c r="N11" s="568"/>
      <c r="O11" s="568"/>
      <c r="Q11" s="4"/>
      <c r="R11" s="4"/>
      <c r="S11" s="4"/>
      <c r="T11" s="4"/>
    </row>
    <row r="12" spans="1:22" x14ac:dyDescent="0.25">
      <c r="D12" s="40"/>
      <c r="E12" s="40"/>
      <c r="F12" s="40"/>
      <c r="G12" s="40"/>
      <c r="H12" s="4"/>
      <c r="I12" s="82"/>
      <c r="J12" s="39"/>
      <c r="K12" s="39"/>
      <c r="L12" s="39"/>
      <c r="Q12" s="4"/>
      <c r="R12" s="4"/>
      <c r="S12" s="4"/>
      <c r="T12" s="4"/>
    </row>
    <row r="13" spans="1:22" ht="61.9" customHeight="1" x14ac:dyDescent="0.25">
      <c r="A13" s="569" t="s">
        <v>216</v>
      </c>
      <c r="B13" s="569"/>
      <c r="C13" s="570"/>
      <c r="D13" s="571" t="str">
        <f>IF('UST Plan Check'!E9=0," ",'UST Plan Check'!E9)</f>
        <v xml:space="preserve"> </v>
      </c>
      <c r="E13" s="572"/>
      <c r="F13" s="572"/>
      <c r="G13" s="572"/>
      <c r="H13" s="572"/>
      <c r="I13" s="572"/>
      <c r="J13" s="572"/>
      <c r="K13" s="572"/>
      <c r="L13" s="572"/>
      <c r="M13" s="572"/>
      <c r="N13" s="572"/>
      <c r="O13" s="573"/>
      <c r="Q13" s="8"/>
    </row>
    <row r="14" spans="1:22" ht="18.75" x14ac:dyDescent="0.3">
      <c r="A14" s="578" t="s">
        <v>217</v>
      </c>
      <c r="B14" s="578"/>
      <c r="C14" s="578"/>
      <c r="E14" s="9"/>
      <c r="F14" s="9"/>
      <c r="G14" s="9"/>
      <c r="H14" s="9"/>
      <c r="I14" s="9"/>
      <c r="J14" s="9"/>
      <c r="K14" s="9"/>
      <c r="L14" s="9"/>
      <c r="M14" s="9"/>
      <c r="N14" s="9"/>
      <c r="O14" s="9"/>
      <c r="P14" s="9"/>
      <c r="Q14" s="8"/>
    </row>
    <row r="15" spans="1:22" x14ac:dyDescent="0.25">
      <c r="D15" s="579" t="s">
        <v>218</v>
      </c>
      <c r="E15" s="579"/>
      <c r="F15" s="479" t="s">
        <v>219</v>
      </c>
      <c r="G15" s="479"/>
      <c r="H15" s="579" t="s">
        <v>220</v>
      </c>
      <c r="I15" s="579"/>
      <c r="J15" s="579" t="s">
        <v>221</v>
      </c>
      <c r="K15" s="579"/>
      <c r="L15" s="479" t="s">
        <v>222</v>
      </c>
      <c r="M15" s="479"/>
      <c r="N15" s="479" t="s">
        <v>223</v>
      </c>
      <c r="O15" s="479"/>
      <c r="Q15" s="8" t="s">
        <v>224</v>
      </c>
      <c r="R15" s="9"/>
    </row>
    <row r="16" spans="1:22" ht="32.450000000000003" customHeight="1" x14ac:dyDescent="0.25">
      <c r="A16" s="574" t="s">
        <v>225</v>
      </c>
      <c r="B16" s="574"/>
      <c r="C16" s="575"/>
      <c r="D16" s="576"/>
      <c r="E16" s="577"/>
      <c r="F16" s="576"/>
      <c r="G16" s="577"/>
      <c r="H16" s="576"/>
      <c r="I16" s="577"/>
      <c r="J16" s="576"/>
      <c r="K16" s="577"/>
      <c r="L16" s="576"/>
      <c r="M16" s="577"/>
      <c r="N16" s="576"/>
      <c r="O16" s="577"/>
      <c r="Q16" s="539" t="s">
        <v>226</v>
      </c>
      <c r="R16" s="539"/>
      <c r="S16" s="539"/>
      <c r="T16" s="539"/>
      <c r="U16" s="539"/>
      <c r="V16" s="539"/>
    </row>
    <row r="17" spans="1:22" ht="32.450000000000003" customHeight="1" x14ac:dyDescent="0.25">
      <c r="A17" s="76"/>
      <c r="B17" s="76" t="s">
        <v>227</v>
      </c>
      <c r="C17" s="77"/>
      <c r="D17" s="546" t="str">
        <f>IF('Equipment and Monitoring'!F8=0,"N/A",'Equipment and Monitoring'!F8)</f>
        <v>N/A</v>
      </c>
      <c r="E17" s="547"/>
      <c r="F17" s="546" t="str">
        <f>IF('Equipment and Monitoring'!F9=0,"N/A",'Equipment and Monitoring'!F9)</f>
        <v>N/A</v>
      </c>
      <c r="G17" s="547"/>
      <c r="H17" s="546" t="str">
        <f>IF('Equipment and Monitoring'!F10=0,"N/A",'Equipment and Monitoring'!F10)</f>
        <v>N/A</v>
      </c>
      <c r="I17" s="547"/>
      <c r="J17" s="546" t="str">
        <f>IF('Equipment and Monitoring'!F11=0,"N/A",'Equipment and Monitoring'!F11)</f>
        <v>N/A</v>
      </c>
      <c r="K17" s="547"/>
      <c r="L17" s="546" t="str">
        <f>IF('Equipment and Monitoring'!F12=0,"N/A",'Equipment and Monitoring'!F12)</f>
        <v>N/A</v>
      </c>
      <c r="M17" s="547"/>
      <c r="N17" s="546" t="str">
        <f>IF('Equipment and Monitoring'!F13=0,"N/A",'Equipment and Monitoring'!F13)</f>
        <v>N/A</v>
      </c>
      <c r="O17" s="547"/>
      <c r="Q17" s="539"/>
      <c r="R17" s="539"/>
      <c r="S17" s="539"/>
      <c r="T17" s="539"/>
      <c r="U17" s="539"/>
      <c r="V17" s="539"/>
    </row>
    <row r="18" spans="1:22" ht="32.450000000000003" customHeight="1" x14ac:dyDescent="0.25">
      <c r="A18" s="76"/>
      <c r="B18" s="76" t="s">
        <v>228</v>
      </c>
      <c r="C18" s="77"/>
      <c r="D18" s="546" t="str">
        <f>IF(D17="N/A","N/A",'Equipment and Monitoring'!$D$14)</f>
        <v>N/A</v>
      </c>
      <c r="E18" s="547"/>
      <c r="F18" s="546" t="str">
        <f>IF(F17="N/A","N/A",'Equipment and Monitoring'!$D$14)</f>
        <v>N/A</v>
      </c>
      <c r="G18" s="547"/>
      <c r="H18" s="546" t="str">
        <f>IF(H17="N/A","N/A",'Equipment and Monitoring'!$D$14)</f>
        <v>N/A</v>
      </c>
      <c r="I18" s="547"/>
      <c r="J18" s="546" t="str">
        <f>IF(J17="N/A","N/A",'Equipment and Monitoring'!$D$14)</f>
        <v>N/A</v>
      </c>
      <c r="K18" s="547"/>
      <c r="L18" s="546" t="str">
        <f>IF(L17="N/A","N/A",'Equipment and Monitoring'!$D$14)</f>
        <v>N/A</v>
      </c>
      <c r="M18" s="547"/>
      <c r="N18" s="546" t="str">
        <f>IF(N17="N/A","N/A",'Equipment and Monitoring'!$D$14)</f>
        <v>N/A</v>
      </c>
      <c r="O18" s="547"/>
      <c r="Q18" s="539"/>
      <c r="R18" s="539"/>
      <c r="S18" s="539"/>
      <c r="T18" s="539"/>
      <c r="U18" s="539"/>
      <c r="V18" s="539"/>
    </row>
    <row r="19" spans="1:22" ht="32.450000000000003" customHeight="1" x14ac:dyDescent="0.25">
      <c r="A19" s="76"/>
      <c r="B19" s="76" t="s">
        <v>229</v>
      </c>
      <c r="C19" s="77"/>
      <c r="D19" s="546" t="str">
        <f>IF(D18="N/A","N/A",'Equipment and Monitoring'!$G$14)</f>
        <v>N/A</v>
      </c>
      <c r="E19" s="547"/>
      <c r="F19" s="546" t="str">
        <f>IF(F18="N/A","N/A",'Equipment and Monitoring'!$G$14)</f>
        <v>N/A</v>
      </c>
      <c r="G19" s="547"/>
      <c r="H19" s="546" t="str">
        <f>IF(H18="N/A","N/A",'Equipment and Monitoring'!$G$14)</f>
        <v>N/A</v>
      </c>
      <c r="I19" s="547"/>
      <c r="J19" s="546" t="str">
        <f>IF(J18="N/A","N/A",'Equipment and Monitoring'!$G$14)</f>
        <v>N/A</v>
      </c>
      <c r="K19" s="547"/>
      <c r="L19" s="546" t="str">
        <f>IF(L18="N/A","N/A",'Equipment and Monitoring'!$G$14)</f>
        <v>N/A</v>
      </c>
      <c r="M19" s="547"/>
      <c r="N19" s="546" t="str">
        <f>IF(N18="N/A","N/A",'Equipment and Monitoring'!$G$14)</f>
        <v>N/A</v>
      </c>
      <c r="O19" s="547"/>
      <c r="Q19" s="539"/>
      <c r="R19" s="539"/>
      <c r="S19" s="539"/>
      <c r="T19" s="539"/>
      <c r="U19" s="539"/>
      <c r="V19" s="539"/>
    </row>
    <row r="20" spans="1:22" ht="34.9" customHeight="1" x14ac:dyDescent="0.25">
      <c r="A20" s="583" t="s">
        <v>230</v>
      </c>
      <c r="B20" s="583"/>
      <c r="C20" s="584"/>
      <c r="D20" s="580" t="str">
        <f>IF('UST Plan Check'!F132=0,"N/A",'UST Plan Check'!F132)</f>
        <v>N/A</v>
      </c>
      <c r="E20" s="581"/>
      <c r="F20" s="580" t="str">
        <f>IF('UST Plan Check'!F134=0,"N/A",'UST Plan Check'!F134)</f>
        <v>N/A</v>
      </c>
      <c r="G20" s="581"/>
      <c r="H20" s="580" t="str">
        <f>IF('UST Plan Check'!M132=0,"N/A",'UST Plan Check'!M132)</f>
        <v>N/A</v>
      </c>
      <c r="I20" s="581"/>
      <c r="J20" s="580" t="str">
        <f>IF('UST Plan Check'!M134=0,"N/A",'UST Plan Check'!M134)</f>
        <v>N/A</v>
      </c>
      <c r="K20" s="581"/>
      <c r="L20" s="580" t="str">
        <f>IF('UST Plan Check'!U132=0,"N/A",'UST Plan Check'!U132)</f>
        <v>N/A</v>
      </c>
      <c r="M20" s="581"/>
      <c r="N20" s="580" t="str">
        <f>IF('UST Plan Check'!U134=0,"N/A",'UST Plan Check'!U134)</f>
        <v>N/A</v>
      </c>
      <c r="O20" s="581"/>
      <c r="P20" s="9"/>
      <c r="Q20" s="539"/>
      <c r="R20" s="539"/>
      <c r="S20" s="539"/>
      <c r="T20" s="539"/>
      <c r="U20" s="539"/>
      <c r="V20" s="539"/>
    </row>
    <row r="21" spans="1:22" ht="34.9" customHeight="1" x14ac:dyDescent="0.25">
      <c r="A21" s="583" t="s">
        <v>231</v>
      </c>
      <c r="B21" s="583"/>
      <c r="C21" s="583"/>
      <c r="D21" s="580" t="str">
        <f>IF('UST Plan Check'!I132=0,"N/A",'UST Plan Check'!I132)</f>
        <v>N/A</v>
      </c>
      <c r="E21" s="581"/>
      <c r="F21" s="580" t="str">
        <f>IF('UST Plan Check'!I134=0,"N/A",'UST Plan Check'!I134)</f>
        <v>N/A</v>
      </c>
      <c r="G21" s="581"/>
      <c r="H21" s="580" t="str">
        <f>IF('UST Plan Check'!P132=0,"N/A",'UST Plan Check'!P132)</f>
        <v>N/A</v>
      </c>
      <c r="I21" s="581"/>
      <c r="J21" s="580" t="str">
        <f>IF('UST Plan Check'!P134=0,"N/A ",'UST Plan Check'!P134)</f>
        <v xml:space="preserve">N/A </v>
      </c>
      <c r="K21" s="581"/>
      <c r="L21" s="580" t="str">
        <f>IF('UST Plan Check'!X132=0,"N/A",'UST Plan Check'!X132)</f>
        <v>N/A</v>
      </c>
      <c r="M21" s="581"/>
      <c r="N21" s="580" t="str">
        <f>IF('UST Plan Check'!X134=0,"N/A",'UST Plan Check'!X134)</f>
        <v>N/A</v>
      </c>
      <c r="O21" s="581"/>
      <c r="P21" s="9"/>
      <c r="Q21" s="175"/>
      <c r="R21" s="175"/>
      <c r="S21" s="175"/>
      <c r="T21" s="175"/>
      <c r="U21" s="175"/>
      <c r="V21" s="175"/>
    </row>
    <row r="22" spans="1:22" ht="19.899999999999999" customHeight="1" x14ac:dyDescent="0.25">
      <c r="A22" s="563" t="s">
        <v>232</v>
      </c>
      <c r="B22" s="563"/>
      <c r="C22" s="563"/>
      <c r="D22" s="582" t="s">
        <v>473</v>
      </c>
      <c r="E22" s="582"/>
      <c r="F22" s="582"/>
      <c r="G22" s="582"/>
      <c r="H22" s="582"/>
      <c r="I22" s="582"/>
      <c r="J22" s="582"/>
      <c r="K22" s="582"/>
      <c r="L22" s="582"/>
      <c r="M22" s="582"/>
      <c r="N22" s="582"/>
      <c r="O22" s="582"/>
      <c r="P22" s="9"/>
      <c r="Q22" s="175"/>
      <c r="R22" s="175"/>
      <c r="S22" s="175"/>
      <c r="T22" s="175"/>
      <c r="U22" s="175"/>
      <c r="V22" s="175"/>
    </row>
    <row r="23" spans="1:22" ht="55.9" customHeight="1" x14ac:dyDescent="0.25">
      <c r="A23" s="583" t="s">
        <v>233</v>
      </c>
      <c r="B23" s="583"/>
      <c r="C23" s="583"/>
      <c r="D23" s="548"/>
      <c r="E23" s="549"/>
      <c r="F23" s="548"/>
      <c r="G23" s="549"/>
      <c r="H23" s="548"/>
      <c r="I23" s="549"/>
      <c r="J23" s="548"/>
      <c r="K23" s="549"/>
      <c r="L23" s="548"/>
      <c r="M23" s="549"/>
      <c r="N23" s="548"/>
      <c r="O23" s="549"/>
      <c r="P23" s="9"/>
      <c r="Q23" s="8"/>
    </row>
    <row r="24" spans="1:22" ht="34.9" customHeight="1" x14ac:dyDescent="0.25">
      <c r="A24" s="574" t="s">
        <v>234</v>
      </c>
      <c r="B24" s="574"/>
      <c r="C24" s="575"/>
      <c r="D24" s="550"/>
      <c r="E24" s="551"/>
      <c r="F24" s="550"/>
      <c r="G24" s="551"/>
      <c r="H24" s="550"/>
      <c r="I24" s="551"/>
      <c r="J24" s="550"/>
      <c r="K24" s="551"/>
      <c r="L24" s="550"/>
      <c r="M24" s="551"/>
      <c r="N24" s="550"/>
      <c r="O24" s="551"/>
      <c r="P24" s="9"/>
      <c r="Q24" s="8"/>
    </row>
    <row r="25" spans="1:22" ht="34.9" customHeight="1" x14ac:dyDescent="0.25">
      <c r="A25" s="583" t="s">
        <v>235</v>
      </c>
      <c r="B25" s="583"/>
      <c r="C25" s="583"/>
      <c r="D25" s="550"/>
      <c r="E25" s="551"/>
      <c r="F25" s="550"/>
      <c r="G25" s="551"/>
      <c r="H25" s="550"/>
      <c r="I25" s="551"/>
      <c r="J25" s="550"/>
      <c r="K25" s="551"/>
      <c r="L25" s="550"/>
      <c r="M25" s="551"/>
      <c r="N25" s="550"/>
      <c r="O25" s="551"/>
      <c r="P25" s="9"/>
      <c r="Q25" s="8"/>
    </row>
    <row r="26" spans="1:22" ht="34.9" customHeight="1" x14ac:dyDescent="0.25">
      <c r="A26" s="70"/>
      <c r="B26" s="70" t="s">
        <v>236</v>
      </c>
      <c r="C26" s="70"/>
      <c r="D26" s="585"/>
      <c r="E26" s="585"/>
      <c r="F26" s="585"/>
      <c r="G26" s="585"/>
      <c r="H26" s="585"/>
      <c r="I26" s="585"/>
      <c r="J26" s="585"/>
      <c r="K26" s="585"/>
      <c r="L26" s="585"/>
      <c r="M26" s="585"/>
      <c r="N26" s="585"/>
      <c r="O26" s="585"/>
      <c r="P26" s="9"/>
      <c r="Q26" s="8"/>
    </row>
    <row r="27" spans="1:22" ht="18.75" x14ac:dyDescent="0.3">
      <c r="A27" s="62" t="s">
        <v>279</v>
      </c>
    </row>
    <row r="28" spans="1:22" ht="19.899999999999999" customHeight="1" x14ac:dyDescent="0.25">
      <c r="A28" s="1"/>
      <c r="B28" s="1"/>
      <c r="C28" s="1"/>
      <c r="D28" s="1"/>
      <c r="E28" s="1"/>
      <c r="F28" s="1"/>
      <c r="G28" s="1"/>
      <c r="H28" s="1"/>
      <c r="I28" s="1"/>
      <c r="J28" s="1"/>
      <c r="K28" s="1"/>
      <c r="L28" s="1"/>
      <c r="M28" s="1"/>
      <c r="N28" s="1"/>
      <c r="O28" s="1"/>
    </row>
    <row r="29" spans="1:22" ht="19.899999999999999" customHeight="1" x14ac:dyDescent="0.25">
      <c r="A29" s="1"/>
      <c r="B29" s="1"/>
      <c r="C29" s="1"/>
      <c r="D29" s="1"/>
      <c r="E29" s="1"/>
      <c r="F29" s="1"/>
      <c r="G29" s="1"/>
      <c r="H29" s="1"/>
      <c r="I29" s="1"/>
      <c r="J29" s="1"/>
      <c r="K29" s="1"/>
      <c r="L29" s="1"/>
      <c r="M29" s="1"/>
      <c r="N29" s="1"/>
      <c r="O29" s="1"/>
    </row>
    <row r="30" spans="1:22" ht="19.899999999999999" customHeight="1" x14ac:dyDescent="0.25">
      <c r="A30" s="1"/>
      <c r="B30" s="1"/>
      <c r="C30" s="1"/>
      <c r="D30" s="1"/>
      <c r="E30" s="1"/>
      <c r="F30" s="1"/>
      <c r="G30" s="1"/>
      <c r="H30" s="1"/>
      <c r="I30" s="1"/>
      <c r="J30" s="1"/>
      <c r="K30" s="1"/>
      <c r="L30" s="1"/>
      <c r="M30" s="1"/>
      <c r="N30" s="1"/>
      <c r="O30" s="1"/>
    </row>
    <row r="31" spans="1:22" ht="19.899999999999999" customHeight="1" x14ac:dyDescent="0.25">
      <c r="A31" s="1"/>
      <c r="B31" s="1"/>
      <c r="C31" s="1"/>
      <c r="D31" s="1"/>
      <c r="E31" s="1"/>
      <c r="F31" s="1"/>
      <c r="G31" s="1"/>
      <c r="H31" s="1"/>
      <c r="I31" s="1"/>
      <c r="J31" s="1"/>
      <c r="K31" s="1"/>
      <c r="L31" s="1"/>
      <c r="M31" s="1"/>
      <c r="N31" s="1"/>
      <c r="O31" s="1"/>
    </row>
    <row r="32" spans="1:22" ht="19.899999999999999" customHeight="1" x14ac:dyDescent="0.25">
      <c r="A32" s="1"/>
      <c r="B32" s="1"/>
      <c r="C32" s="1"/>
      <c r="D32" s="1"/>
      <c r="E32" s="1"/>
      <c r="F32" s="1"/>
      <c r="G32" s="1"/>
      <c r="H32" s="1"/>
      <c r="I32" s="1"/>
      <c r="J32" s="1"/>
      <c r="K32" s="1"/>
      <c r="L32" s="1"/>
      <c r="M32" s="1"/>
      <c r="N32" s="1"/>
      <c r="O32" s="1"/>
    </row>
    <row r="33" spans="1:33" ht="19.899999999999999" customHeight="1" x14ac:dyDescent="0.25">
      <c r="A33" s="1"/>
      <c r="B33" s="1"/>
      <c r="C33" s="1"/>
      <c r="D33" s="1"/>
      <c r="E33" s="1"/>
      <c r="F33" s="1"/>
      <c r="G33" s="1"/>
      <c r="H33" s="1"/>
      <c r="I33" s="1"/>
      <c r="J33" s="1"/>
      <c r="K33" s="1"/>
      <c r="L33" s="1"/>
      <c r="M33" s="1"/>
      <c r="N33" s="1"/>
      <c r="O33" s="1"/>
    </row>
    <row r="34" spans="1:33" ht="19.899999999999999" customHeight="1" x14ac:dyDescent="0.25">
      <c r="A34" s="1"/>
      <c r="B34" s="1"/>
      <c r="C34" s="1"/>
      <c r="D34" s="1"/>
      <c r="E34" s="1"/>
      <c r="F34" s="1"/>
      <c r="G34" s="1"/>
      <c r="H34" s="1"/>
      <c r="I34" s="1"/>
      <c r="J34" s="1"/>
      <c r="K34" s="1"/>
      <c r="L34" s="1"/>
      <c r="M34" s="1"/>
      <c r="N34" s="1"/>
      <c r="O34" s="1"/>
    </row>
    <row r="35" spans="1:33" ht="19.899999999999999" customHeight="1" x14ac:dyDescent="0.25">
      <c r="A35" s="1"/>
      <c r="B35" s="1"/>
      <c r="C35" s="1"/>
      <c r="D35" s="1"/>
      <c r="E35" s="1"/>
      <c r="F35" s="1"/>
      <c r="G35" s="1"/>
      <c r="H35" s="1"/>
      <c r="I35" s="1"/>
      <c r="J35" s="1"/>
      <c r="K35" s="1"/>
      <c r="L35" s="1"/>
      <c r="M35" s="1"/>
      <c r="N35" s="1"/>
      <c r="O35" s="1"/>
    </row>
    <row r="36" spans="1:33" ht="19.899999999999999" customHeight="1" x14ac:dyDescent="0.25">
      <c r="A36" s="1"/>
      <c r="B36" s="1"/>
      <c r="C36" s="1"/>
      <c r="D36" s="1"/>
      <c r="E36" s="1"/>
      <c r="F36" s="1"/>
      <c r="G36" s="1"/>
      <c r="H36" s="1"/>
      <c r="I36" s="1"/>
      <c r="J36" s="1"/>
      <c r="K36" s="1"/>
      <c r="L36" s="1"/>
      <c r="M36" s="1"/>
      <c r="N36" s="1"/>
      <c r="O36" s="1"/>
    </row>
    <row r="37" spans="1:33" ht="19.899999999999999" customHeight="1" x14ac:dyDescent="0.25">
      <c r="A37" s="1"/>
      <c r="B37" s="1"/>
      <c r="C37" s="1"/>
      <c r="D37" s="1"/>
      <c r="E37" s="1"/>
      <c r="F37" s="1"/>
      <c r="G37" s="1"/>
      <c r="H37" s="1"/>
      <c r="I37" s="1"/>
      <c r="J37" s="1"/>
      <c r="K37" s="1"/>
      <c r="L37" s="1"/>
      <c r="M37" s="1"/>
      <c r="N37" s="1"/>
      <c r="O37" s="1"/>
    </row>
    <row r="38" spans="1:33" ht="19.899999999999999" customHeight="1" x14ac:dyDescent="0.25">
      <c r="A38" s="1"/>
      <c r="B38" s="1"/>
      <c r="C38" s="1"/>
      <c r="D38" s="1"/>
      <c r="E38" s="1"/>
      <c r="F38" s="1"/>
      <c r="G38" s="1"/>
      <c r="H38" s="1"/>
      <c r="I38" s="1"/>
      <c r="J38" s="1"/>
      <c r="K38" s="1"/>
      <c r="L38" s="1"/>
      <c r="M38" s="1"/>
      <c r="N38" s="1"/>
      <c r="O38" s="1"/>
    </row>
    <row r="39" spans="1:33" ht="19.899999999999999" customHeight="1" x14ac:dyDescent="0.25">
      <c r="A39" s="1"/>
      <c r="B39" s="1"/>
      <c r="C39" s="1"/>
      <c r="D39" s="1"/>
      <c r="E39" s="1"/>
      <c r="F39" s="1"/>
      <c r="G39" s="1"/>
      <c r="H39" s="1"/>
      <c r="I39" s="1"/>
      <c r="J39" s="1"/>
      <c r="K39" s="1"/>
      <c r="L39" s="1"/>
      <c r="M39" s="1"/>
      <c r="N39" s="1"/>
      <c r="O39" s="1"/>
    </row>
    <row r="40" spans="1:33" ht="19.899999999999999" customHeight="1" x14ac:dyDescent="0.25">
      <c r="A40" s="1"/>
      <c r="B40" s="1"/>
      <c r="C40" s="1"/>
      <c r="D40" s="1"/>
      <c r="E40" s="1"/>
      <c r="F40" s="1"/>
      <c r="G40" s="1"/>
      <c r="H40" s="1"/>
      <c r="I40" s="1"/>
      <c r="J40" s="1"/>
      <c r="K40" s="1"/>
      <c r="L40" s="1"/>
      <c r="M40" s="1"/>
      <c r="N40" s="1"/>
      <c r="O40" s="1"/>
    </row>
    <row r="41" spans="1:33" ht="19.899999999999999" customHeight="1" x14ac:dyDescent="0.25">
      <c r="A41" s="1"/>
      <c r="B41" s="1"/>
      <c r="C41" s="1"/>
      <c r="D41" s="1"/>
      <c r="E41" s="1"/>
      <c r="F41" s="1"/>
      <c r="G41" s="1"/>
      <c r="H41" s="1"/>
      <c r="I41" s="1"/>
      <c r="J41" s="1"/>
      <c r="K41" s="1"/>
      <c r="L41" s="1"/>
      <c r="M41" s="1"/>
      <c r="N41" s="1"/>
      <c r="O41" s="1"/>
    </row>
    <row r="44" spans="1:33" ht="20.45" customHeight="1" x14ac:dyDescent="0.3">
      <c r="A44" s="552" t="s">
        <v>237</v>
      </c>
      <c r="B44" s="552"/>
      <c r="C44" s="552"/>
      <c r="D44" s="552"/>
      <c r="E44" s="552"/>
      <c r="F44" s="552"/>
      <c r="G44" s="552"/>
      <c r="I44" s="11" t="s">
        <v>238</v>
      </c>
      <c r="J44" s="553" t="s">
        <v>408</v>
      </c>
      <c r="K44" s="554"/>
      <c r="L44" s="554"/>
      <c r="M44" s="554"/>
      <c r="N44" s="554"/>
      <c r="O44" s="555"/>
      <c r="Z44" s="588" t="s">
        <v>442</v>
      </c>
      <c r="AA44" s="589"/>
      <c r="AB44" s="589"/>
      <c r="AC44" s="589"/>
      <c r="AD44" s="589"/>
      <c r="AE44" s="590"/>
      <c r="AF44" s="2"/>
      <c r="AG44" s="2"/>
    </row>
    <row r="45" spans="1:33" x14ac:dyDescent="0.25">
      <c r="A45" s="85"/>
      <c r="B45" s="69"/>
      <c r="C45" s="72"/>
      <c r="D45" s="11"/>
      <c r="J45" s="557" t="s">
        <v>239</v>
      </c>
      <c r="K45" s="558"/>
      <c r="L45" s="558"/>
      <c r="M45" s="558"/>
      <c r="N45" s="558"/>
      <c r="O45" s="559"/>
      <c r="Z45" s="591"/>
      <c r="AA45" s="592"/>
      <c r="AB45" s="592"/>
      <c r="AC45" s="592"/>
      <c r="AD45" s="592"/>
      <c r="AE45" s="593"/>
      <c r="AF45" s="2"/>
      <c r="AG45" s="2"/>
    </row>
    <row r="46" spans="1:33" x14ac:dyDescent="0.25">
      <c r="A46" s="85"/>
      <c r="B46" s="69"/>
      <c r="C46" s="72"/>
      <c r="D46" s="11"/>
      <c r="J46" s="41"/>
      <c r="K46" s="17"/>
      <c r="L46" s="17"/>
      <c r="M46" s="17"/>
      <c r="N46" s="17"/>
      <c r="O46" s="30"/>
    </row>
    <row r="47" spans="1:33" x14ac:dyDescent="0.25">
      <c r="A47" s="85"/>
      <c r="B47" s="69"/>
      <c r="C47" s="72"/>
      <c r="D47" s="11"/>
      <c r="J47" s="544" t="s">
        <v>240</v>
      </c>
      <c r="K47" s="544"/>
      <c r="L47" s="544"/>
      <c r="M47" s="544"/>
      <c r="N47" s="544"/>
      <c r="O47" s="544"/>
    </row>
    <row r="48" spans="1:33" ht="27.6" customHeight="1" x14ac:dyDescent="0.25">
      <c r="A48" s="563" t="s">
        <v>241</v>
      </c>
      <c r="B48" s="563"/>
      <c r="C48" s="564"/>
      <c r="D48" s="296" t="str">
        <f>IF($D$20=0," ",$D$20)</f>
        <v>N/A</v>
      </c>
      <c r="E48" s="296" t="str">
        <f>IF($F$20=0," ",$F$20)</f>
        <v>N/A</v>
      </c>
      <c r="F48" s="296" t="str">
        <f>IF($H$20=0," ",$H$20)</f>
        <v>N/A</v>
      </c>
      <c r="G48" s="296" t="str">
        <f>IF($J$20=0," ",$J$20)</f>
        <v>N/A</v>
      </c>
      <c r="H48" s="296" t="str">
        <f>IF($L$20=0," ",$L$20)</f>
        <v>N/A</v>
      </c>
      <c r="I48" s="296" t="str">
        <f>IF($N$20=0," ",$N$20)</f>
        <v>N/A</v>
      </c>
      <c r="J48" s="296"/>
      <c r="K48" s="296"/>
      <c r="L48" s="296"/>
      <c r="M48" s="296"/>
      <c r="N48" s="296"/>
      <c r="O48" s="296"/>
      <c r="Q48" t="s">
        <v>383</v>
      </c>
    </row>
    <row r="49" spans="1:29" s="27" customFormat="1" ht="22.9" customHeight="1" x14ac:dyDescent="0.2">
      <c r="B49" s="587" t="s">
        <v>225</v>
      </c>
      <c r="C49" s="587"/>
      <c r="D49" s="297"/>
      <c r="E49" s="297"/>
      <c r="F49" s="297"/>
      <c r="G49" s="297"/>
      <c r="H49" s="297"/>
      <c r="I49" s="297"/>
      <c r="J49" s="297"/>
      <c r="K49" s="161"/>
      <c r="L49" s="161"/>
      <c r="M49" s="161"/>
      <c r="N49" s="161"/>
      <c r="O49" s="297"/>
      <c r="Q49" s="540" t="s">
        <v>364</v>
      </c>
      <c r="R49" s="540"/>
      <c r="S49" s="540"/>
      <c r="T49" s="540"/>
      <c r="U49" s="540"/>
      <c r="V49" s="540"/>
      <c r="W49" s="540"/>
    </row>
    <row r="50" spans="1:29" ht="28.15" customHeight="1" x14ac:dyDescent="0.25">
      <c r="B50" s="586" t="s">
        <v>242</v>
      </c>
      <c r="C50" s="586"/>
      <c r="D50" s="156"/>
      <c r="E50" s="156"/>
      <c r="F50" s="156"/>
      <c r="G50" s="156"/>
      <c r="H50" s="156"/>
      <c r="I50" s="156"/>
      <c r="J50" s="156"/>
      <c r="K50" s="156"/>
      <c r="L50" s="156"/>
      <c r="M50" s="156"/>
      <c r="N50" s="156"/>
      <c r="O50" s="156"/>
      <c r="Q50" s="540"/>
      <c r="R50" s="540"/>
      <c r="S50" s="540"/>
      <c r="T50" s="540"/>
      <c r="U50" s="540"/>
      <c r="V50" s="540"/>
      <c r="W50" s="540"/>
    </row>
    <row r="51" spans="1:29" ht="28.9" customHeight="1" x14ac:dyDescent="0.25">
      <c r="B51" s="587" t="s">
        <v>243</v>
      </c>
      <c r="C51" s="587"/>
      <c r="D51" s="156"/>
      <c r="E51" s="156"/>
      <c r="F51" s="156"/>
      <c r="G51" s="156"/>
      <c r="H51" s="156"/>
      <c r="I51" s="156"/>
      <c r="J51" s="156"/>
      <c r="K51" s="156"/>
      <c r="L51" s="156"/>
      <c r="M51" s="156"/>
      <c r="N51" s="156"/>
      <c r="O51" s="156"/>
      <c r="Q51" s="540"/>
      <c r="R51" s="540"/>
      <c r="S51" s="540"/>
      <c r="T51" s="540"/>
      <c r="U51" s="540"/>
      <c r="V51" s="540"/>
      <c r="W51" s="540"/>
    </row>
    <row r="52" spans="1:29" ht="28.9" customHeight="1" x14ac:dyDescent="0.25">
      <c r="B52" s="75"/>
      <c r="C52" s="75" t="s">
        <v>236</v>
      </c>
      <c r="D52" s="156"/>
      <c r="E52" s="156"/>
      <c r="F52" s="156"/>
      <c r="G52" s="156"/>
      <c r="H52" s="156"/>
      <c r="I52" s="156"/>
      <c r="J52" s="156"/>
      <c r="K52" s="337"/>
      <c r="L52" s="337"/>
      <c r="M52" s="337"/>
      <c r="N52" s="337"/>
      <c r="O52" s="337"/>
      <c r="Q52" s="540"/>
      <c r="R52" s="540"/>
      <c r="S52" s="540"/>
      <c r="T52" s="540"/>
      <c r="U52" s="540"/>
      <c r="V52" s="540"/>
      <c r="W52" s="540"/>
      <c r="AB52" s="4"/>
      <c r="AC52" s="4"/>
    </row>
    <row r="53" spans="1:29" ht="12" customHeight="1" x14ac:dyDescent="0.25">
      <c r="A53" s="42"/>
      <c r="B53" s="42"/>
      <c r="D53" s="80"/>
      <c r="E53" s="80"/>
      <c r="F53" s="80"/>
      <c r="G53" s="80"/>
      <c r="H53" s="80"/>
      <c r="I53" s="80"/>
      <c r="J53" s="544" t="s">
        <v>244</v>
      </c>
      <c r="K53" s="544"/>
      <c r="L53" s="544"/>
      <c r="M53" s="544"/>
      <c r="N53" s="544"/>
      <c r="O53" s="544"/>
      <c r="Q53" s="540"/>
      <c r="R53" s="540"/>
      <c r="S53" s="540"/>
      <c r="T53" s="540"/>
      <c r="U53" s="540"/>
      <c r="V53" s="540"/>
      <c r="W53" s="540"/>
    </row>
    <row r="54" spans="1:29" ht="28.15" customHeight="1" x14ac:dyDescent="0.25">
      <c r="A54" s="565" t="s">
        <v>245</v>
      </c>
      <c r="B54" s="565"/>
      <c r="C54" s="566"/>
      <c r="D54" s="296" t="str">
        <f>IF($D$20=0," ",$D$20)</f>
        <v>N/A</v>
      </c>
      <c r="E54" s="296" t="str">
        <f>IF($F$20=0," ",$F$20)</f>
        <v>N/A</v>
      </c>
      <c r="F54" s="296" t="str">
        <f>IF($H$20=0," ",$H$20)</f>
        <v>N/A</v>
      </c>
      <c r="G54" s="296" t="str">
        <f>IF($J$20=0," ",$J$20)</f>
        <v>N/A</v>
      </c>
      <c r="H54" s="296" t="str">
        <f>IF($L$20=0," ",$L$20)</f>
        <v>N/A</v>
      </c>
      <c r="I54" s="296" t="str">
        <f>IF($N$20=0," ",$N$20)</f>
        <v>N/A</v>
      </c>
      <c r="J54" s="296"/>
      <c r="K54" s="296"/>
      <c r="L54" s="296"/>
      <c r="M54" s="296"/>
      <c r="N54" s="296"/>
      <c r="O54" s="296"/>
      <c r="Q54" s="540"/>
      <c r="R54" s="540"/>
      <c r="S54" s="540"/>
      <c r="T54" s="540"/>
      <c r="U54" s="540"/>
      <c r="V54" s="540"/>
      <c r="W54" s="540"/>
    </row>
    <row r="55" spans="1:29" s="27" customFormat="1" ht="22.9" customHeight="1" x14ac:dyDescent="0.2">
      <c r="B55" s="587" t="s">
        <v>225</v>
      </c>
      <c r="C55" s="587"/>
      <c r="D55" s="297"/>
      <c r="E55" s="297"/>
      <c r="F55" s="297"/>
      <c r="G55" s="297"/>
      <c r="H55" s="297"/>
      <c r="I55" s="297"/>
      <c r="J55" s="161"/>
      <c r="K55" s="161"/>
      <c r="L55" s="161"/>
      <c r="M55" s="161"/>
      <c r="N55" s="161"/>
      <c r="O55" s="297"/>
      <c r="Q55" s="540"/>
      <c r="R55" s="540"/>
      <c r="S55" s="540"/>
      <c r="T55" s="540"/>
      <c r="U55" s="540"/>
      <c r="V55" s="540"/>
      <c r="W55" s="540"/>
    </row>
    <row r="56" spans="1:29" ht="28.15" customHeight="1" x14ac:dyDescent="0.25">
      <c r="B56" s="586" t="s">
        <v>242</v>
      </c>
      <c r="C56" s="586"/>
      <c r="D56" s="157"/>
      <c r="E56" s="157"/>
      <c r="F56" s="157"/>
      <c r="G56" s="157"/>
      <c r="H56" s="157"/>
      <c r="I56" s="157"/>
      <c r="J56" s="157"/>
      <c r="K56" s="157"/>
      <c r="L56" s="157"/>
      <c r="M56" s="157"/>
      <c r="N56" s="157"/>
      <c r="O56" s="157"/>
    </row>
    <row r="57" spans="1:29" ht="28.9" customHeight="1" x14ac:dyDescent="0.25">
      <c r="B57" s="587" t="s">
        <v>243</v>
      </c>
      <c r="C57" s="587"/>
      <c r="D57" s="157"/>
      <c r="E57" s="157"/>
      <c r="F57" s="157"/>
      <c r="G57" s="157"/>
      <c r="H57" s="157"/>
      <c r="I57" s="157"/>
      <c r="J57" s="157"/>
      <c r="K57" s="157"/>
      <c r="L57" s="157"/>
      <c r="M57" s="157"/>
      <c r="N57" s="157"/>
      <c r="O57" s="157"/>
    </row>
    <row r="58" spans="1:29" ht="28.9" customHeight="1" x14ac:dyDescent="0.25">
      <c r="B58" s="75"/>
      <c r="C58" s="75" t="s">
        <v>236</v>
      </c>
      <c r="D58" s="157"/>
      <c r="E58" s="157"/>
      <c r="F58" s="157"/>
      <c r="G58" s="157"/>
      <c r="H58" s="157"/>
      <c r="I58" s="157"/>
      <c r="J58" s="157"/>
      <c r="K58" s="157"/>
      <c r="L58" s="157"/>
      <c r="M58" s="157"/>
      <c r="N58" s="157"/>
      <c r="O58" s="157"/>
      <c r="P58" s="157" t="s">
        <v>207</v>
      </c>
      <c r="Q58" s="157" t="s">
        <v>207</v>
      </c>
      <c r="R58" s="157" t="s">
        <v>207</v>
      </c>
      <c r="S58" s="157" t="s">
        <v>207</v>
      </c>
      <c r="T58" s="157" t="s">
        <v>207</v>
      </c>
      <c r="U58" s="157" t="s">
        <v>207</v>
      </c>
      <c r="V58" s="157" t="s">
        <v>207</v>
      </c>
      <c r="W58" s="157" t="s">
        <v>207</v>
      </c>
      <c r="X58" s="157" t="s">
        <v>207</v>
      </c>
    </row>
    <row r="59" spans="1:29" ht="12" customHeight="1" x14ac:dyDescent="0.25">
      <c r="A59" s="26"/>
      <c r="B59" s="29"/>
      <c r="C59" s="4"/>
      <c r="D59" s="4"/>
      <c r="E59" s="4"/>
      <c r="F59" s="4"/>
      <c r="G59" s="4"/>
      <c r="H59" s="4"/>
      <c r="I59" s="4"/>
      <c r="J59" s="544" t="s">
        <v>246</v>
      </c>
      <c r="K59" s="544"/>
      <c r="L59" s="544"/>
      <c r="M59" s="544"/>
      <c r="N59" s="544"/>
      <c r="O59" s="544"/>
    </row>
    <row r="60" spans="1:29" ht="28.15" customHeight="1" x14ac:dyDescent="0.25">
      <c r="A60" s="565" t="s">
        <v>247</v>
      </c>
      <c r="B60" s="565"/>
      <c r="C60" s="566"/>
      <c r="D60" s="296" t="str">
        <f>IF($D$20=0," ",IF($D$20="Diesel","N/A",$D$20))</f>
        <v>N/A</v>
      </c>
      <c r="E60" s="296" t="str">
        <f>IF($F$20=0," ",IF($F$20="Diesel","N/A",$F$20))</f>
        <v>N/A</v>
      </c>
      <c r="F60" s="296" t="str">
        <f>IF($H$20=0," ",IF($H$20="Diesel","N/A",$H$20))</f>
        <v>N/A</v>
      </c>
      <c r="G60" s="296" t="str">
        <f>IF($J$20=0," ",IF($J$20="Diesel","N/A",$J$20))</f>
        <v>N/A</v>
      </c>
      <c r="H60" s="296" t="str">
        <f>IF($L$20=0," ",IF($L$20="Diesel","N/A",$L$20))</f>
        <v>N/A</v>
      </c>
      <c r="I60" s="296" t="str">
        <f>IF($N$20=0," ",IF($N$20="Diesel","N/A",$N$20))</f>
        <v>N/A</v>
      </c>
      <c r="J60" s="296"/>
      <c r="K60" s="296"/>
      <c r="L60" s="296"/>
      <c r="M60" s="296"/>
      <c r="N60" s="296"/>
      <c r="O60" s="296"/>
    </row>
    <row r="61" spans="1:29" s="27" customFormat="1" ht="22.9" customHeight="1" x14ac:dyDescent="0.2">
      <c r="A61" s="51"/>
      <c r="B61" s="587" t="s">
        <v>225</v>
      </c>
      <c r="C61" s="587"/>
      <c r="D61" s="297"/>
      <c r="E61" s="297"/>
      <c r="F61" s="297"/>
      <c r="G61" s="297"/>
      <c r="H61" s="297"/>
      <c r="I61" s="297"/>
      <c r="J61" s="161"/>
      <c r="K61" s="161"/>
      <c r="L61" s="161"/>
      <c r="M61" s="161"/>
      <c r="N61" s="161"/>
      <c r="O61" s="297"/>
    </row>
    <row r="62" spans="1:29" ht="28.15" customHeight="1" x14ac:dyDescent="0.25">
      <c r="A62" s="54"/>
      <c r="B62" s="586" t="s">
        <v>242</v>
      </c>
      <c r="C62" s="586"/>
      <c r="D62" s="157"/>
      <c r="E62" s="157"/>
      <c r="F62" s="157"/>
      <c r="G62" s="157"/>
      <c r="H62" s="157"/>
      <c r="I62" s="157"/>
      <c r="J62" s="157"/>
      <c r="K62" s="157"/>
      <c r="L62" s="157"/>
      <c r="M62" s="157"/>
      <c r="N62" s="157"/>
      <c r="O62" s="157"/>
    </row>
    <row r="63" spans="1:29" ht="28.9" customHeight="1" x14ac:dyDescent="0.25">
      <c r="A63" s="51"/>
      <c r="B63" s="587" t="s">
        <v>243</v>
      </c>
      <c r="C63" s="587"/>
      <c r="D63" s="157"/>
      <c r="E63" s="157"/>
      <c r="F63" s="157"/>
      <c r="G63" s="157"/>
      <c r="H63" s="157"/>
      <c r="I63" s="157"/>
      <c r="J63" s="157"/>
      <c r="K63" s="157"/>
      <c r="L63" s="157"/>
      <c r="M63" s="157"/>
      <c r="N63" s="157"/>
      <c r="O63" s="157"/>
    </row>
    <row r="64" spans="1:29" ht="28.9" customHeight="1" x14ac:dyDescent="0.25">
      <c r="A64" s="51"/>
      <c r="B64" s="75"/>
      <c r="C64" s="75" t="s">
        <v>236</v>
      </c>
      <c r="D64" s="157"/>
      <c r="E64" s="157"/>
      <c r="F64" s="157"/>
      <c r="G64" s="157"/>
      <c r="H64" s="157"/>
      <c r="I64" s="157"/>
      <c r="J64" s="157"/>
      <c r="K64" s="157"/>
      <c r="L64" s="157"/>
      <c r="M64" s="157"/>
      <c r="N64" s="157"/>
      <c r="O64" s="157"/>
      <c r="P64" s="157" t="s">
        <v>205</v>
      </c>
      <c r="Q64" s="157" t="s">
        <v>205</v>
      </c>
      <c r="R64" s="157" t="s">
        <v>205</v>
      </c>
      <c r="S64" s="157" t="s">
        <v>205</v>
      </c>
      <c r="T64" s="157" t="s">
        <v>205</v>
      </c>
      <c r="U64" s="157" t="s">
        <v>205</v>
      </c>
      <c r="V64" s="157" t="s">
        <v>205</v>
      </c>
      <c r="W64" s="157" t="s">
        <v>205</v>
      </c>
      <c r="X64" s="157" t="s">
        <v>205</v>
      </c>
    </row>
    <row r="65" spans="1:15" ht="12" customHeight="1" x14ac:dyDescent="0.25">
      <c r="A65" s="42"/>
      <c r="B65" s="42"/>
      <c r="D65" s="44"/>
      <c r="E65" s="44"/>
      <c r="F65" s="44"/>
      <c r="G65" s="44"/>
      <c r="H65" s="44"/>
      <c r="I65" s="44"/>
      <c r="J65" s="57"/>
      <c r="K65" s="57"/>
      <c r="L65" s="57"/>
      <c r="M65" s="57"/>
      <c r="N65" s="57"/>
      <c r="O65" s="57"/>
    </row>
    <row r="66" spans="1:15" ht="20.45" customHeight="1" x14ac:dyDescent="0.3">
      <c r="A66" s="552" t="s">
        <v>248</v>
      </c>
      <c r="B66" s="552"/>
      <c r="C66" s="552"/>
      <c r="D66" s="552"/>
      <c r="E66" s="552"/>
      <c r="F66" s="552"/>
      <c r="G66" s="552"/>
      <c r="I66" s="11" t="s">
        <v>238</v>
      </c>
      <c r="J66" s="553" t="s">
        <v>249</v>
      </c>
      <c r="K66" s="554"/>
      <c r="L66" s="554"/>
      <c r="M66" s="554"/>
      <c r="N66" s="554"/>
      <c r="O66" s="555"/>
    </row>
    <row r="67" spans="1:15" x14ac:dyDescent="0.25">
      <c r="A67" s="85"/>
      <c r="B67" s="69"/>
      <c r="C67" s="72"/>
      <c r="D67" s="11"/>
      <c r="J67" s="557" t="s">
        <v>239</v>
      </c>
      <c r="K67" s="558"/>
      <c r="L67" s="558"/>
      <c r="M67" s="558"/>
      <c r="N67" s="558"/>
      <c r="O67" s="559"/>
    </row>
    <row r="68" spans="1:15" x14ac:dyDescent="0.25">
      <c r="A68" s="85"/>
      <c r="B68" s="69"/>
      <c r="C68" s="72"/>
      <c r="D68" s="11"/>
      <c r="J68" s="545" t="s">
        <v>250</v>
      </c>
      <c r="K68" s="545"/>
      <c r="L68" s="545"/>
      <c r="M68" s="545"/>
      <c r="N68" s="545"/>
      <c r="O68" s="545"/>
    </row>
    <row r="69" spans="1:15" ht="27.6" customHeight="1" x14ac:dyDescent="0.25">
      <c r="A69" s="563" t="s">
        <v>251</v>
      </c>
      <c r="B69" s="563"/>
      <c r="C69" s="564"/>
      <c r="D69" s="296" t="str">
        <f>IF($D$20=0," ",$D$20)</f>
        <v>N/A</v>
      </c>
      <c r="E69" s="296" t="str">
        <f>IF($F$20=0," ",$F$20)</f>
        <v>N/A</v>
      </c>
      <c r="F69" s="296" t="str">
        <f>IF($H$20=0," ",$H$20)</f>
        <v>N/A</v>
      </c>
      <c r="G69" s="296" t="str">
        <f>IF($J$20=0," ",$J$20)</f>
        <v>N/A</v>
      </c>
      <c r="H69" s="296" t="str">
        <f>IF($L$20=0," ",$L$20)</f>
        <v>N/A</v>
      </c>
      <c r="I69" s="296" t="str">
        <f>IF($N$20=0," ",$N$20)</f>
        <v>N/A</v>
      </c>
      <c r="J69" s="296"/>
      <c r="K69" s="296"/>
      <c r="L69" s="296"/>
      <c r="M69" s="296"/>
      <c r="N69" s="296"/>
      <c r="O69" s="296"/>
    </row>
    <row r="70" spans="1:15" s="27" customFormat="1" ht="22.9" customHeight="1" x14ac:dyDescent="0.2">
      <c r="B70" s="560" t="s">
        <v>225</v>
      </c>
      <c r="C70" s="560"/>
      <c r="D70" s="297"/>
      <c r="E70" s="297"/>
      <c r="F70" s="297"/>
      <c r="G70" s="297"/>
      <c r="H70" s="297"/>
      <c r="I70" s="297"/>
      <c r="J70" s="161"/>
      <c r="K70" s="161"/>
      <c r="L70" s="161"/>
      <c r="M70" s="161"/>
      <c r="N70" s="161"/>
      <c r="O70" s="297"/>
    </row>
    <row r="71" spans="1:15" ht="28.15" customHeight="1" x14ac:dyDescent="0.25">
      <c r="B71" s="561" t="s">
        <v>242</v>
      </c>
      <c r="C71" s="561"/>
      <c r="D71" s="156"/>
      <c r="E71" s="156"/>
      <c r="F71" s="156"/>
      <c r="G71" s="156"/>
      <c r="H71" s="156"/>
      <c r="I71" s="156"/>
      <c r="J71" s="156"/>
      <c r="K71" s="156"/>
      <c r="L71" s="156"/>
      <c r="M71" s="156"/>
      <c r="N71" s="156"/>
      <c r="O71" s="156"/>
    </row>
    <row r="72" spans="1:15" ht="28.9" customHeight="1" x14ac:dyDescent="0.25">
      <c r="B72" s="560" t="s">
        <v>243</v>
      </c>
      <c r="C72" s="560"/>
      <c r="D72" s="156"/>
      <c r="E72" s="156"/>
      <c r="F72" s="156"/>
      <c r="G72" s="156"/>
      <c r="H72" s="156"/>
      <c r="I72" s="156"/>
      <c r="J72" s="156"/>
      <c r="K72" s="156"/>
      <c r="L72" s="156"/>
      <c r="M72" s="156"/>
      <c r="N72" s="156"/>
      <c r="O72" s="156"/>
    </row>
    <row r="73" spans="1:15" ht="28.9" customHeight="1" x14ac:dyDescent="0.25">
      <c r="B73" s="74"/>
      <c r="C73" s="74" t="s">
        <v>236</v>
      </c>
      <c r="D73" s="156"/>
      <c r="E73" s="337"/>
      <c r="F73" s="337"/>
      <c r="G73" s="337"/>
      <c r="H73" s="337"/>
      <c r="I73" s="337"/>
      <c r="J73" s="337"/>
      <c r="K73" s="337"/>
      <c r="L73" s="337"/>
      <c r="M73" s="337"/>
      <c r="N73" s="337"/>
      <c r="O73" s="337"/>
    </row>
    <row r="74" spans="1:15" ht="12" customHeight="1" x14ac:dyDescent="0.25">
      <c r="A74" s="42"/>
      <c r="B74" s="42"/>
      <c r="D74" s="80"/>
      <c r="E74" s="80"/>
      <c r="F74" s="80"/>
      <c r="G74" s="80"/>
      <c r="H74" s="80"/>
      <c r="I74" s="80"/>
      <c r="J74" s="544" t="s">
        <v>252</v>
      </c>
      <c r="K74" s="544"/>
      <c r="L74" s="544"/>
      <c r="M74" s="544"/>
      <c r="N74" s="544"/>
      <c r="O74" s="544"/>
    </row>
    <row r="75" spans="1:15" ht="28.15" customHeight="1" x14ac:dyDescent="0.25">
      <c r="A75" s="565" t="s">
        <v>253</v>
      </c>
      <c r="B75" s="565"/>
      <c r="C75" s="566"/>
      <c r="D75" s="296" t="str">
        <f>IF($D$20=0," ",$D$20)</f>
        <v>N/A</v>
      </c>
      <c r="E75" s="296" t="str">
        <f>IF($F$20=0," ",$F$20)</f>
        <v>N/A</v>
      </c>
      <c r="F75" s="296" t="str">
        <f>IF($H$20=0," ",$H$20)</f>
        <v>N/A</v>
      </c>
      <c r="G75" s="296" t="str">
        <f>IF($J$20=0," ",$J$20)</f>
        <v>N/A</v>
      </c>
      <c r="H75" s="296" t="str">
        <f>IF($L$20=0," ",$L$20)</f>
        <v>N/A</v>
      </c>
      <c r="I75" s="296" t="str">
        <f>IF($N$20=0," ",$N$20)</f>
        <v>N/A</v>
      </c>
      <c r="J75" s="296"/>
      <c r="K75" s="296"/>
      <c r="L75" s="296"/>
      <c r="M75" s="296"/>
      <c r="N75" s="296"/>
      <c r="O75" s="296"/>
    </row>
    <row r="76" spans="1:15" s="27" customFormat="1" ht="22.9" customHeight="1" x14ac:dyDescent="0.2">
      <c r="B76" s="560" t="s">
        <v>225</v>
      </c>
      <c r="C76" s="560"/>
      <c r="D76" s="297"/>
      <c r="E76" s="297"/>
      <c r="F76" s="297"/>
      <c r="G76" s="297"/>
      <c r="H76" s="297"/>
      <c r="I76" s="297"/>
      <c r="J76" s="161"/>
      <c r="K76" s="161"/>
      <c r="L76" s="161"/>
      <c r="M76" s="161"/>
      <c r="N76" s="161"/>
      <c r="O76" s="297"/>
    </row>
    <row r="77" spans="1:15" ht="28.15" customHeight="1" x14ac:dyDescent="0.25">
      <c r="B77" s="561" t="s">
        <v>242</v>
      </c>
      <c r="C77" s="561"/>
      <c r="D77" s="157"/>
      <c r="E77" s="157"/>
      <c r="F77" s="157"/>
      <c r="G77" s="157"/>
      <c r="H77" s="157"/>
      <c r="I77" s="157"/>
      <c r="J77" s="157"/>
      <c r="K77" s="157"/>
      <c r="L77" s="157"/>
      <c r="M77" s="157"/>
      <c r="N77" s="157"/>
      <c r="O77" s="157"/>
    </row>
    <row r="78" spans="1:15" ht="28.9" customHeight="1" x14ac:dyDescent="0.25">
      <c r="B78" s="560" t="s">
        <v>243</v>
      </c>
      <c r="C78" s="560"/>
      <c r="D78" s="157"/>
      <c r="E78" s="157"/>
      <c r="F78" s="157"/>
      <c r="G78" s="157"/>
      <c r="H78" s="157"/>
      <c r="I78" s="157"/>
      <c r="J78" s="157"/>
      <c r="K78" s="157"/>
      <c r="L78" s="157"/>
      <c r="M78" s="157"/>
      <c r="N78" s="157"/>
      <c r="O78" s="157"/>
    </row>
    <row r="79" spans="1:15" ht="28.9" customHeight="1" x14ac:dyDescent="0.25">
      <c r="B79" s="74"/>
      <c r="C79" s="74" t="s">
        <v>236</v>
      </c>
      <c r="D79" s="157"/>
      <c r="E79" s="157"/>
      <c r="F79" s="157"/>
      <c r="G79" s="157"/>
      <c r="H79" s="157"/>
      <c r="I79" s="157"/>
      <c r="J79" s="157"/>
      <c r="K79" s="157"/>
      <c r="L79" s="157"/>
      <c r="M79" s="157"/>
      <c r="N79" s="157"/>
      <c r="O79" s="157"/>
    </row>
    <row r="80" spans="1:15" ht="12" customHeight="1" x14ac:dyDescent="0.25">
      <c r="A80" s="26"/>
      <c r="B80" s="29"/>
      <c r="C80" s="4"/>
      <c r="D80" s="4"/>
      <c r="E80" s="4"/>
      <c r="F80" s="4"/>
      <c r="G80" s="4"/>
      <c r="H80" s="4"/>
      <c r="I80" s="4"/>
      <c r="J80" s="544" t="s">
        <v>254</v>
      </c>
      <c r="K80" s="544"/>
      <c r="L80" s="544"/>
      <c r="M80" s="544"/>
      <c r="N80" s="544"/>
      <c r="O80" s="544"/>
    </row>
    <row r="81" spans="1:15" ht="28.15" customHeight="1" x14ac:dyDescent="0.25">
      <c r="A81" s="565" t="s">
        <v>255</v>
      </c>
      <c r="B81" s="565"/>
      <c r="C81" s="566"/>
      <c r="D81" s="296" t="str">
        <f>IF($D$20=0," ",IF($D$20="Diesel","N/A",$D$20))</f>
        <v>N/A</v>
      </c>
      <c r="E81" s="296" t="str">
        <f>IF($F$20=0," ",IF($F$20="Diesel","N/A",$F$20))</f>
        <v>N/A</v>
      </c>
      <c r="F81" s="296" t="str">
        <f>IF($H$20=0," ",IF($H$20="Diesel","N/A",$H$20))</f>
        <v>N/A</v>
      </c>
      <c r="G81" s="296" t="str">
        <f>IF($J$20=0," ",IF($J$20="Diesel","N/A",$J$20))</f>
        <v>N/A</v>
      </c>
      <c r="H81" s="296" t="str">
        <f>IF($L$20=0," ",IF($L$20="Diesel","N/A",$L$20))</f>
        <v>N/A</v>
      </c>
      <c r="I81" s="296" t="str">
        <f>IF($N$20=0," ",IF($N$20="Diesel","N/A",$N$20))</f>
        <v>N/A</v>
      </c>
      <c r="J81" s="296"/>
      <c r="K81" s="296"/>
      <c r="L81" s="296"/>
      <c r="M81" s="296"/>
      <c r="N81" s="296"/>
      <c r="O81" s="296"/>
    </row>
    <row r="82" spans="1:15" s="27" customFormat="1" ht="22.9" customHeight="1" x14ac:dyDescent="0.2">
      <c r="B82" s="560" t="s">
        <v>225</v>
      </c>
      <c r="C82" s="560"/>
      <c r="D82" s="297"/>
      <c r="E82" s="297"/>
      <c r="F82" s="297"/>
      <c r="G82" s="297"/>
      <c r="H82" s="297"/>
      <c r="I82" s="297"/>
      <c r="J82" s="161"/>
      <c r="K82" s="161"/>
      <c r="L82" s="161"/>
      <c r="M82" s="161"/>
      <c r="N82" s="161"/>
      <c r="O82" s="297"/>
    </row>
    <row r="83" spans="1:15" ht="28.15" customHeight="1" x14ac:dyDescent="0.25">
      <c r="B83" s="561" t="s">
        <v>242</v>
      </c>
      <c r="C83" s="561"/>
      <c r="D83" s="157"/>
      <c r="E83" s="157"/>
      <c r="F83" s="157"/>
      <c r="G83" s="157"/>
      <c r="H83" s="157"/>
      <c r="I83" s="157"/>
      <c r="J83" s="157"/>
      <c r="K83" s="157"/>
      <c r="L83" s="157"/>
      <c r="M83" s="157"/>
      <c r="N83" s="157"/>
      <c r="O83" s="157"/>
    </row>
    <row r="84" spans="1:15" ht="28.9" customHeight="1" x14ac:dyDescent="0.25">
      <c r="B84" s="560" t="s">
        <v>243</v>
      </c>
      <c r="C84" s="560"/>
      <c r="D84" s="157"/>
      <c r="E84" s="157"/>
      <c r="F84" s="157"/>
      <c r="G84" s="157"/>
      <c r="H84" s="157"/>
      <c r="I84" s="157"/>
      <c r="J84" s="157"/>
      <c r="K84" s="157"/>
      <c r="L84" s="157"/>
      <c r="M84" s="157"/>
      <c r="N84" s="157"/>
      <c r="O84" s="157"/>
    </row>
    <row r="85" spans="1:15" ht="28.9" customHeight="1" x14ac:dyDescent="0.25">
      <c r="B85" s="74"/>
      <c r="C85" s="74" t="s">
        <v>236</v>
      </c>
      <c r="D85" s="157"/>
      <c r="E85" s="157"/>
      <c r="F85" s="157"/>
      <c r="G85" s="157"/>
      <c r="H85" s="157"/>
      <c r="I85" s="157"/>
      <c r="J85" s="157"/>
      <c r="K85" s="157"/>
      <c r="L85" s="157"/>
      <c r="M85" s="157"/>
      <c r="N85" s="157"/>
      <c r="O85" s="157"/>
    </row>
    <row r="86" spans="1:15" ht="13.9" customHeight="1" x14ac:dyDescent="0.25">
      <c r="B86" s="52"/>
      <c r="C86" s="52"/>
      <c r="D86" s="44"/>
      <c r="E86" s="44"/>
      <c r="F86" s="44"/>
      <c r="G86" s="44"/>
      <c r="H86" s="44"/>
      <c r="I86" s="44"/>
      <c r="J86" s="44"/>
      <c r="K86" s="44"/>
      <c r="L86" s="44"/>
      <c r="M86" s="44"/>
      <c r="N86" s="44"/>
      <c r="O86" s="44"/>
    </row>
    <row r="87" spans="1:15" ht="20.45" customHeight="1" x14ac:dyDescent="0.3">
      <c r="A87" s="552" t="s">
        <v>256</v>
      </c>
      <c r="B87" s="552"/>
      <c r="C87" s="552"/>
      <c r="D87" s="552"/>
      <c r="E87" s="552"/>
      <c r="F87" s="552"/>
      <c r="G87" s="552"/>
      <c r="I87" s="11" t="s">
        <v>238</v>
      </c>
      <c r="J87" s="553" t="s">
        <v>249</v>
      </c>
      <c r="K87" s="554"/>
      <c r="L87" s="554"/>
      <c r="M87" s="554"/>
      <c r="N87" s="554"/>
      <c r="O87" s="555"/>
    </row>
    <row r="88" spans="1:15" x14ac:dyDescent="0.25">
      <c r="A88" s="85"/>
      <c r="B88" s="69"/>
      <c r="C88" s="72"/>
      <c r="D88" s="11"/>
      <c r="J88" s="557" t="s">
        <v>239</v>
      </c>
      <c r="K88" s="558"/>
      <c r="L88" s="558"/>
      <c r="M88" s="558"/>
      <c r="N88" s="558"/>
      <c r="O88" s="559"/>
    </row>
    <row r="89" spans="1:15" x14ac:dyDescent="0.25">
      <c r="A89" s="85"/>
      <c r="B89" s="69"/>
      <c r="C89" s="72"/>
      <c r="D89" s="11"/>
      <c r="J89" s="545" t="s">
        <v>257</v>
      </c>
      <c r="K89" s="545"/>
      <c r="L89" s="545"/>
      <c r="M89" s="545"/>
      <c r="N89" s="545"/>
      <c r="O89" s="545"/>
    </row>
    <row r="90" spans="1:15" ht="27.6" customHeight="1" x14ac:dyDescent="0.25">
      <c r="A90" s="563" t="s">
        <v>258</v>
      </c>
      <c r="B90" s="563"/>
      <c r="C90" s="564"/>
      <c r="D90" s="296" t="str">
        <f>IF($D$20=0," ",$D$20)</f>
        <v>N/A</v>
      </c>
      <c r="E90" s="296" t="str">
        <f>IF($F$20=0," ",$F$20)</f>
        <v>N/A</v>
      </c>
      <c r="F90" s="296" t="str">
        <f>IF($H$20=0," ",$H$20)</f>
        <v>N/A</v>
      </c>
      <c r="G90" s="296" t="str">
        <f>IF($J$20=0," ",$J$20)</f>
        <v>N/A</v>
      </c>
      <c r="H90" s="296" t="str">
        <f>IF($L$20=0," ",$L$20)</f>
        <v>N/A</v>
      </c>
      <c r="I90" s="296" t="str">
        <f>IF($N$20=0," ",$N$20)</f>
        <v>N/A</v>
      </c>
      <c r="J90" s="296"/>
      <c r="K90" s="296"/>
      <c r="L90" s="296"/>
      <c r="M90" s="296"/>
      <c r="N90" s="296"/>
      <c r="O90" s="296"/>
    </row>
    <row r="91" spans="1:15" s="27" customFormat="1" ht="22.9" customHeight="1" x14ac:dyDescent="0.2">
      <c r="B91" s="560" t="s">
        <v>225</v>
      </c>
      <c r="C91" s="560"/>
      <c r="D91" s="297"/>
      <c r="E91" s="297"/>
      <c r="F91" s="297"/>
      <c r="G91" s="297"/>
      <c r="H91" s="297"/>
      <c r="I91" s="297"/>
      <c r="J91" s="161"/>
      <c r="K91" s="161"/>
      <c r="L91" s="161"/>
      <c r="M91" s="161"/>
      <c r="N91" s="161"/>
      <c r="O91" s="297"/>
    </row>
    <row r="92" spans="1:15" ht="28.15" customHeight="1" x14ac:dyDescent="0.25">
      <c r="B92" s="561" t="s">
        <v>242</v>
      </c>
      <c r="C92" s="561"/>
      <c r="D92" s="156"/>
      <c r="E92" s="156"/>
      <c r="F92" s="156"/>
      <c r="G92" s="156"/>
      <c r="H92" s="156"/>
      <c r="I92" s="156"/>
      <c r="J92" s="156"/>
      <c r="K92" s="156"/>
      <c r="L92" s="156"/>
      <c r="M92" s="156"/>
      <c r="N92" s="156"/>
      <c r="O92" s="156"/>
    </row>
    <row r="93" spans="1:15" ht="28.9" customHeight="1" x14ac:dyDescent="0.25">
      <c r="B93" s="560" t="s">
        <v>243</v>
      </c>
      <c r="C93" s="560"/>
      <c r="D93" s="156"/>
      <c r="E93" s="156"/>
      <c r="F93" s="156"/>
      <c r="G93" s="156"/>
      <c r="H93" s="156"/>
      <c r="I93" s="156"/>
      <c r="J93" s="156"/>
      <c r="K93" s="156"/>
      <c r="L93" s="156"/>
      <c r="M93" s="156"/>
      <c r="N93" s="156"/>
      <c r="O93" s="156"/>
    </row>
    <row r="94" spans="1:15" ht="28.9" customHeight="1" x14ac:dyDescent="0.25">
      <c r="B94" s="74"/>
      <c r="C94" s="74" t="s">
        <v>236</v>
      </c>
      <c r="D94" s="156"/>
      <c r="E94" s="337"/>
      <c r="F94" s="337"/>
      <c r="G94" s="337"/>
      <c r="H94" s="337"/>
      <c r="I94" s="337"/>
      <c r="J94" s="337"/>
      <c r="K94" s="337"/>
      <c r="L94" s="337"/>
      <c r="M94" s="337"/>
      <c r="N94" s="337"/>
      <c r="O94" s="337"/>
    </row>
    <row r="95" spans="1:15" ht="27.6" customHeight="1" x14ac:dyDescent="0.25">
      <c r="A95" s="563" t="s">
        <v>185</v>
      </c>
      <c r="B95" s="563"/>
      <c r="C95" s="564"/>
      <c r="D95" s="296" t="str">
        <f>IF($D$20=0," ",$D$20)</f>
        <v>N/A</v>
      </c>
      <c r="E95" s="296" t="str">
        <f>IF($F$20=0," ",$F$20)</f>
        <v>N/A</v>
      </c>
      <c r="F95" s="296" t="str">
        <f>IF($H$20=0," ",$H$20)</f>
        <v>N/A</v>
      </c>
      <c r="G95" s="296" t="str">
        <f>IF($J$20=0," ",$J$20)</f>
        <v>N/A</v>
      </c>
      <c r="H95" s="296" t="str">
        <f>IF($L$20=0," ",$L$20)</f>
        <v>N/A</v>
      </c>
      <c r="I95" s="296" t="str">
        <f>IF($N$20=0," ",$N$20)</f>
        <v>N/A</v>
      </c>
      <c r="J95" s="296"/>
      <c r="K95" s="296"/>
      <c r="L95" s="296"/>
      <c r="M95" s="296"/>
      <c r="N95" s="296"/>
      <c r="O95" s="296"/>
    </row>
    <row r="96" spans="1:15" s="27" customFormat="1" ht="22.9" customHeight="1" x14ac:dyDescent="0.2">
      <c r="B96" s="560" t="s">
        <v>225</v>
      </c>
      <c r="C96" s="560"/>
      <c r="D96" s="297"/>
      <c r="E96" s="297"/>
      <c r="F96" s="297"/>
      <c r="G96" s="297"/>
      <c r="H96" s="297"/>
      <c r="I96" s="297"/>
      <c r="J96" s="161"/>
      <c r="K96" s="161"/>
      <c r="L96" s="161"/>
      <c r="M96" s="161"/>
      <c r="N96" s="161"/>
      <c r="O96" s="297"/>
    </row>
    <row r="97" spans="1:24" ht="28.15" customHeight="1" x14ac:dyDescent="0.25">
      <c r="B97" s="561" t="s">
        <v>242</v>
      </c>
      <c r="C97" s="561"/>
      <c r="D97" s="156"/>
      <c r="E97" s="156"/>
      <c r="F97" s="156"/>
      <c r="G97" s="156"/>
      <c r="H97" s="156"/>
      <c r="I97" s="156"/>
      <c r="J97" s="156"/>
      <c r="K97" s="156"/>
      <c r="L97" s="156"/>
      <c r="M97" s="156"/>
      <c r="N97" s="156"/>
      <c r="O97" s="156"/>
    </row>
    <row r="98" spans="1:24" ht="28.9" customHeight="1" x14ac:dyDescent="0.25">
      <c r="B98" s="560" t="s">
        <v>243</v>
      </c>
      <c r="C98" s="560"/>
      <c r="D98" s="156"/>
      <c r="E98" s="156"/>
      <c r="F98" s="156"/>
      <c r="G98" s="156"/>
      <c r="H98" s="156"/>
      <c r="I98" s="156"/>
      <c r="J98" s="156"/>
      <c r="K98" s="156"/>
      <c r="L98" s="156"/>
      <c r="M98" s="156"/>
      <c r="N98" s="156"/>
      <c r="O98" s="156"/>
    </row>
    <row r="99" spans="1:24" ht="28.9" customHeight="1" x14ac:dyDescent="0.25">
      <c r="B99" s="74"/>
      <c r="C99" s="74" t="s">
        <v>236</v>
      </c>
      <c r="D99" s="157"/>
      <c r="E99" s="157"/>
      <c r="F99" s="157"/>
      <c r="G99" s="157"/>
      <c r="H99" s="157"/>
      <c r="I99" s="157"/>
      <c r="J99" s="157"/>
      <c r="K99" s="157"/>
      <c r="L99" s="157"/>
      <c r="M99" s="157"/>
      <c r="N99" s="157"/>
      <c r="O99" s="157"/>
      <c r="P99" s="157" t="s">
        <v>207</v>
      </c>
      <c r="Q99" s="157" t="s">
        <v>207</v>
      </c>
      <c r="R99" s="157" t="s">
        <v>207</v>
      </c>
      <c r="S99" s="157" t="s">
        <v>207</v>
      </c>
      <c r="T99" s="157" t="s">
        <v>207</v>
      </c>
      <c r="U99" s="157" t="s">
        <v>207</v>
      </c>
      <c r="V99" s="157" t="s">
        <v>207</v>
      </c>
      <c r="W99" s="157" t="s">
        <v>207</v>
      </c>
      <c r="X99" s="157" t="s">
        <v>207</v>
      </c>
    </row>
    <row r="100" spans="1:24" ht="13.15" customHeight="1" x14ac:dyDescent="0.3">
      <c r="B100" s="78"/>
      <c r="C100" s="78"/>
      <c r="D100" s="78"/>
      <c r="E100" s="78"/>
      <c r="F100" s="78"/>
      <c r="G100" s="78"/>
      <c r="H100" s="28"/>
    </row>
    <row r="101" spans="1:24" ht="18.75" x14ac:dyDescent="0.3">
      <c r="A101" s="46" t="s">
        <v>259</v>
      </c>
      <c r="J101" s="82" t="s">
        <v>260</v>
      </c>
      <c r="K101" s="553" t="s">
        <v>249</v>
      </c>
      <c r="L101" s="554"/>
      <c r="M101" s="554"/>
      <c r="N101" s="554"/>
      <c r="O101" s="555"/>
      <c r="P101" s="17"/>
    </row>
    <row r="102" spans="1:24" x14ac:dyDescent="0.25">
      <c r="A102" s="2"/>
      <c r="J102" s="5"/>
      <c r="K102" s="557" t="s">
        <v>261</v>
      </c>
      <c r="L102" s="558"/>
      <c r="M102" s="558"/>
      <c r="N102" s="558"/>
      <c r="O102" s="559"/>
      <c r="P102" s="17"/>
    </row>
    <row r="103" spans="1:24" ht="14.45" customHeight="1" x14ac:dyDescent="0.25">
      <c r="A103" s="2"/>
      <c r="C103" s="82"/>
      <c r="D103" s="36"/>
      <c r="E103" s="9"/>
      <c r="F103" s="9"/>
      <c r="G103" s="9"/>
      <c r="J103" s="544"/>
      <c r="K103" s="544"/>
      <c r="L103" s="544"/>
      <c r="M103" s="544"/>
      <c r="N103" s="544"/>
      <c r="O103" s="544"/>
      <c r="P103" s="17"/>
    </row>
    <row r="104" spans="1:24" x14ac:dyDescent="0.25">
      <c r="B104" s="5"/>
      <c r="D104" s="543" t="s">
        <v>262</v>
      </c>
      <c r="E104" s="543"/>
      <c r="F104" s="543" t="s">
        <v>263</v>
      </c>
      <c r="G104" s="543"/>
      <c r="H104" s="543"/>
      <c r="I104" s="543"/>
      <c r="J104" s="543"/>
      <c r="K104" s="543"/>
      <c r="L104" s="543"/>
      <c r="M104" s="543"/>
      <c r="N104" s="543"/>
      <c r="O104" s="543"/>
      <c r="P104" s="47"/>
    </row>
    <row r="105" spans="1:24" ht="28.15" customHeight="1" x14ac:dyDescent="0.25">
      <c r="B105" s="561" t="s">
        <v>225</v>
      </c>
      <c r="C105" s="561"/>
      <c r="D105" s="541"/>
      <c r="E105" s="542"/>
      <c r="F105" s="541"/>
      <c r="G105" s="542"/>
      <c r="H105" s="541"/>
      <c r="I105" s="542"/>
      <c r="J105" s="542"/>
      <c r="K105" s="542"/>
      <c r="L105" s="542"/>
      <c r="M105" s="542"/>
      <c r="N105" s="542"/>
      <c r="O105" s="542"/>
      <c r="P105" s="17"/>
    </row>
    <row r="106" spans="1:24" ht="28.15" customHeight="1" x14ac:dyDescent="0.25">
      <c r="B106" s="561" t="s">
        <v>264</v>
      </c>
      <c r="C106" s="561"/>
      <c r="D106" s="556"/>
      <c r="E106" s="556"/>
      <c r="F106" s="556"/>
      <c r="G106" s="556"/>
      <c r="H106" s="556"/>
      <c r="I106" s="556"/>
      <c r="J106" s="556"/>
      <c r="K106" s="556"/>
      <c r="L106" s="556"/>
      <c r="M106" s="556"/>
      <c r="N106" s="556"/>
      <c r="O106" s="556"/>
    </row>
    <row r="107" spans="1:24" ht="28.15" customHeight="1" x14ac:dyDescent="0.25">
      <c r="B107" s="561" t="s">
        <v>243</v>
      </c>
      <c r="C107" s="561"/>
      <c r="D107" s="556"/>
      <c r="E107" s="556"/>
      <c r="F107" s="556"/>
      <c r="G107" s="556"/>
      <c r="H107" s="556"/>
      <c r="I107" s="556"/>
      <c r="J107" s="556"/>
      <c r="K107" s="556"/>
      <c r="L107" s="556"/>
      <c r="M107" s="556"/>
      <c r="N107" s="556"/>
      <c r="O107" s="556"/>
    </row>
    <row r="108" spans="1:24" ht="28.15" customHeight="1" x14ac:dyDescent="0.25">
      <c r="B108" s="79"/>
      <c r="C108" s="79" t="s">
        <v>236</v>
      </c>
      <c r="D108" s="556"/>
      <c r="E108" s="556"/>
      <c r="F108" s="556"/>
      <c r="G108" s="556"/>
      <c r="H108" s="556"/>
      <c r="I108" s="556"/>
      <c r="J108" s="556"/>
      <c r="K108" s="556"/>
      <c r="L108" s="556"/>
      <c r="M108" s="556"/>
      <c r="N108" s="556"/>
      <c r="O108" s="556"/>
    </row>
    <row r="109" spans="1:24" ht="11.45" customHeight="1" x14ac:dyDescent="0.25"/>
    <row r="110" spans="1:24" ht="18.75" x14ac:dyDescent="0.3">
      <c r="A110" s="28" t="s">
        <v>265</v>
      </c>
      <c r="B110" s="28"/>
      <c r="C110" s="28"/>
      <c r="D110" s="28"/>
      <c r="J110" s="11" t="s">
        <v>238</v>
      </c>
      <c r="K110" s="553" t="s">
        <v>249</v>
      </c>
      <c r="L110" s="554"/>
      <c r="M110" s="554"/>
      <c r="N110" s="554"/>
      <c r="O110" s="555"/>
      <c r="P110" s="37"/>
    </row>
    <row r="111" spans="1:24" x14ac:dyDescent="0.25">
      <c r="A111" s="3"/>
      <c r="B111" s="71"/>
      <c r="J111" s="11"/>
      <c r="K111" s="557" t="s">
        <v>239</v>
      </c>
      <c r="L111" s="558"/>
      <c r="M111" s="558"/>
      <c r="N111" s="558"/>
      <c r="O111" s="559"/>
      <c r="P111" s="37"/>
    </row>
    <row r="112" spans="1:24" ht="12" customHeight="1" x14ac:dyDescent="0.25">
      <c r="A112" s="3"/>
      <c r="B112" s="71"/>
      <c r="J112" s="11"/>
      <c r="K112" s="36"/>
      <c r="L112" s="17"/>
      <c r="M112" s="17"/>
      <c r="N112" s="17"/>
      <c r="O112" s="17"/>
      <c r="P112" s="37"/>
    </row>
    <row r="113" spans="1:24" ht="28.15" customHeight="1" x14ac:dyDescent="0.25">
      <c r="A113" s="565" t="s">
        <v>266</v>
      </c>
      <c r="B113" s="565"/>
      <c r="C113" s="566"/>
      <c r="D113" s="298"/>
      <c r="E113" s="298"/>
      <c r="F113" s="298"/>
      <c r="G113" s="298"/>
      <c r="H113" s="298"/>
      <c r="I113" s="298"/>
      <c r="J113" s="298"/>
      <c r="K113" s="298"/>
      <c r="L113" s="298"/>
      <c r="M113" s="298"/>
      <c r="N113" s="298"/>
      <c r="O113" s="298"/>
    </row>
    <row r="114" spans="1:24" ht="28.15" customHeight="1" x14ac:dyDescent="0.25">
      <c r="B114" s="562" t="s">
        <v>225</v>
      </c>
      <c r="C114" s="561"/>
      <c r="D114" s="297"/>
      <c r="E114" s="297"/>
      <c r="F114" s="297"/>
      <c r="G114" s="297"/>
      <c r="H114" s="297"/>
      <c r="I114" s="297"/>
      <c r="J114" s="297"/>
      <c r="K114" s="297"/>
      <c r="L114" s="297"/>
      <c r="M114" s="297"/>
      <c r="N114" s="297"/>
      <c r="O114" s="297"/>
    </row>
    <row r="115" spans="1:24" s="27" customFormat="1" ht="22.9" customHeight="1" x14ac:dyDescent="0.2">
      <c r="B115" s="561" t="s">
        <v>242</v>
      </c>
      <c r="C115" s="561"/>
      <c r="D115" s="45"/>
      <c r="E115" s="45"/>
      <c r="F115" s="45"/>
      <c r="G115" s="45"/>
      <c r="H115" s="45"/>
      <c r="I115" s="45"/>
      <c r="J115" s="45"/>
      <c r="K115" s="45"/>
      <c r="L115" s="45"/>
      <c r="M115" s="45"/>
      <c r="N115" s="45"/>
      <c r="O115" s="45"/>
    </row>
    <row r="116" spans="1:24" s="27" customFormat="1" ht="22.9" customHeight="1" x14ac:dyDescent="0.2">
      <c r="B116" s="560" t="s">
        <v>243</v>
      </c>
      <c r="C116" s="560"/>
      <c r="D116" s="45"/>
      <c r="E116" s="45"/>
      <c r="F116" s="45"/>
      <c r="G116" s="45"/>
      <c r="H116" s="45"/>
      <c r="I116" s="45"/>
      <c r="J116" s="45"/>
      <c r="K116" s="45"/>
      <c r="L116" s="45"/>
      <c r="M116" s="45"/>
      <c r="N116" s="45"/>
      <c r="O116" s="45"/>
    </row>
    <row r="117" spans="1:24" s="27" customFormat="1" ht="22.9" customHeight="1" x14ac:dyDescent="0.2">
      <c r="B117" s="74"/>
      <c r="C117" s="74" t="s">
        <v>236</v>
      </c>
      <c r="D117" s="45"/>
      <c r="E117" s="45"/>
      <c r="F117" s="45"/>
      <c r="G117" s="45"/>
      <c r="H117" s="45"/>
      <c r="I117" s="45"/>
      <c r="J117" s="45"/>
      <c r="K117" s="45"/>
      <c r="L117" s="45"/>
      <c r="M117" s="45"/>
      <c r="N117" s="45"/>
      <c r="O117" s="45"/>
      <c r="P117" s="45" t="s">
        <v>207</v>
      </c>
      <c r="Q117" s="45" t="s">
        <v>207</v>
      </c>
      <c r="R117" s="45" t="s">
        <v>207</v>
      </c>
      <c r="S117" s="45" t="s">
        <v>207</v>
      </c>
      <c r="T117" s="45" t="s">
        <v>207</v>
      </c>
      <c r="U117" s="45" t="s">
        <v>207</v>
      </c>
      <c r="V117" s="45" t="s">
        <v>207</v>
      </c>
      <c r="W117" s="45" t="s">
        <v>207</v>
      </c>
      <c r="X117" s="45" t="s">
        <v>207</v>
      </c>
    </row>
    <row r="118" spans="1:24" ht="9.6" customHeight="1" x14ac:dyDescent="0.25">
      <c r="D118" s="7"/>
      <c r="E118" s="7"/>
      <c r="F118" s="7"/>
      <c r="G118" s="7"/>
      <c r="H118" s="7"/>
      <c r="I118" s="80"/>
      <c r="J118" s="80"/>
      <c r="K118" s="80"/>
      <c r="L118" s="80"/>
      <c r="M118" s="80"/>
      <c r="N118" s="80"/>
      <c r="O118" s="80"/>
    </row>
  </sheetData>
  <mergeCells count="175">
    <mergeCell ref="Z44:AE45"/>
    <mergeCell ref="J67:O67"/>
    <mergeCell ref="N104:O104"/>
    <mergeCell ref="N105:O105"/>
    <mergeCell ref="J105:K105"/>
    <mergeCell ref="J104:K104"/>
    <mergeCell ref="L104:M104"/>
    <mergeCell ref="L105:M105"/>
    <mergeCell ref="D107:E107"/>
    <mergeCell ref="D106:E106"/>
    <mergeCell ref="D105:E105"/>
    <mergeCell ref="F105:G105"/>
    <mergeCell ref="N106:O106"/>
    <mergeCell ref="N107:O107"/>
    <mergeCell ref="J107:K107"/>
    <mergeCell ref="J106:K106"/>
    <mergeCell ref="L106:M106"/>
    <mergeCell ref="L107:M107"/>
    <mergeCell ref="J45:O45"/>
    <mergeCell ref="A54:C54"/>
    <mergeCell ref="B51:C51"/>
    <mergeCell ref="B57:C57"/>
    <mergeCell ref="B56:C56"/>
    <mergeCell ref="B55:C55"/>
    <mergeCell ref="A60:C60"/>
    <mergeCell ref="A75:C75"/>
    <mergeCell ref="B63:C63"/>
    <mergeCell ref="B62:C62"/>
    <mergeCell ref="A66:G66"/>
    <mergeCell ref="A69:C69"/>
    <mergeCell ref="B61:C61"/>
    <mergeCell ref="B72:C72"/>
    <mergeCell ref="B71:C71"/>
    <mergeCell ref="B70:C70"/>
    <mergeCell ref="A48:C48"/>
    <mergeCell ref="A25:C25"/>
    <mergeCell ref="D25:E25"/>
    <mergeCell ref="F25:G25"/>
    <mergeCell ref="H25:I25"/>
    <mergeCell ref="J25:K25"/>
    <mergeCell ref="L25:M25"/>
    <mergeCell ref="B50:C50"/>
    <mergeCell ref="B49:C49"/>
    <mergeCell ref="N26:O26"/>
    <mergeCell ref="L26:M26"/>
    <mergeCell ref="J26:K26"/>
    <mergeCell ref="H26:I26"/>
    <mergeCell ref="F26:G26"/>
    <mergeCell ref="D26:E26"/>
    <mergeCell ref="A24:C24"/>
    <mergeCell ref="D24:E24"/>
    <mergeCell ref="F24:G24"/>
    <mergeCell ref="H24:I24"/>
    <mergeCell ref="J24:K24"/>
    <mergeCell ref="L24:M24"/>
    <mergeCell ref="N24:O24"/>
    <mergeCell ref="A23:C23"/>
    <mergeCell ref="D23:E23"/>
    <mergeCell ref="F23:G23"/>
    <mergeCell ref="H23:I23"/>
    <mergeCell ref="J23:K23"/>
    <mergeCell ref="L23:M23"/>
    <mergeCell ref="H15:I15"/>
    <mergeCell ref="J15:K15"/>
    <mergeCell ref="L15:M15"/>
    <mergeCell ref="F21:G21"/>
    <mergeCell ref="H21:I21"/>
    <mergeCell ref="J21:K21"/>
    <mergeCell ref="L21:M21"/>
    <mergeCell ref="D17:E17"/>
    <mergeCell ref="D18:E18"/>
    <mergeCell ref="F17:G17"/>
    <mergeCell ref="H17:I17"/>
    <mergeCell ref="J17:K17"/>
    <mergeCell ref="D19:E19"/>
    <mergeCell ref="F19:G19"/>
    <mergeCell ref="H19:I19"/>
    <mergeCell ref="J19:K19"/>
    <mergeCell ref="L19:M19"/>
    <mergeCell ref="N21:O21"/>
    <mergeCell ref="A22:C22"/>
    <mergeCell ref="D22:O22"/>
    <mergeCell ref="A20:C20"/>
    <mergeCell ref="D20:E20"/>
    <mergeCell ref="F20:G20"/>
    <mergeCell ref="H20:I20"/>
    <mergeCell ref="J20:K20"/>
    <mergeCell ref="L20:M20"/>
    <mergeCell ref="N20:O20"/>
    <mergeCell ref="A21:C21"/>
    <mergeCell ref="D21:E21"/>
    <mergeCell ref="N19:O19"/>
    <mergeCell ref="A8:O8"/>
    <mergeCell ref="D9:O9"/>
    <mergeCell ref="D10:O10"/>
    <mergeCell ref="D11:G11"/>
    <mergeCell ref="J11:O11"/>
    <mergeCell ref="A13:C13"/>
    <mergeCell ref="D13:O13"/>
    <mergeCell ref="N15:O15"/>
    <mergeCell ref="A16:C16"/>
    <mergeCell ref="D16:E16"/>
    <mergeCell ref="F16:G16"/>
    <mergeCell ref="H16:I16"/>
    <mergeCell ref="J16:K16"/>
    <mergeCell ref="L16:M16"/>
    <mergeCell ref="N16:O16"/>
    <mergeCell ref="A14:C14"/>
    <mergeCell ref="D15:E15"/>
    <mergeCell ref="F15:G15"/>
    <mergeCell ref="B78:C78"/>
    <mergeCell ref="B77:C77"/>
    <mergeCell ref="B76:C76"/>
    <mergeCell ref="A113:C113"/>
    <mergeCell ref="A90:C90"/>
    <mergeCell ref="B91:C91"/>
    <mergeCell ref="B92:C92"/>
    <mergeCell ref="B107:C107"/>
    <mergeCell ref="B106:C106"/>
    <mergeCell ref="B105:C105"/>
    <mergeCell ref="B97:C97"/>
    <mergeCell ref="B98:C98"/>
    <mergeCell ref="B82:C82"/>
    <mergeCell ref="B83:C83"/>
    <mergeCell ref="B96:C96"/>
    <mergeCell ref="A81:C81"/>
    <mergeCell ref="B84:C84"/>
    <mergeCell ref="N108:O108"/>
    <mergeCell ref="L108:M108"/>
    <mergeCell ref="J108:K108"/>
    <mergeCell ref="H108:I108"/>
    <mergeCell ref="K101:O101"/>
    <mergeCell ref="K102:O102"/>
    <mergeCell ref="J66:O66"/>
    <mergeCell ref="B116:C116"/>
    <mergeCell ref="B115:C115"/>
    <mergeCell ref="B93:C93"/>
    <mergeCell ref="B114:C114"/>
    <mergeCell ref="A87:G87"/>
    <mergeCell ref="A95:C95"/>
    <mergeCell ref="F108:G108"/>
    <mergeCell ref="D108:E108"/>
    <mergeCell ref="J87:O87"/>
    <mergeCell ref="J88:O88"/>
    <mergeCell ref="K110:O110"/>
    <mergeCell ref="K111:O111"/>
    <mergeCell ref="D104:E104"/>
    <mergeCell ref="F107:G107"/>
    <mergeCell ref="F106:G106"/>
    <mergeCell ref="H107:I107"/>
    <mergeCell ref="H106:I106"/>
    <mergeCell ref="Q16:V20"/>
    <mergeCell ref="Q49:W55"/>
    <mergeCell ref="H105:I105"/>
    <mergeCell ref="H104:I104"/>
    <mergeCell ref="F104:G104"/>
    <mergeCell ref="J47:O47"/>
    <mergeCell ref="J53:O53"/>
    <mergeCell ref="J59:O59"/>
    <mergeCell ref="J80:O80"/>
    <mergeCell ref="J74:O74"/>
    <mergeCell ref="J68:O68"/>
    <mergeCell ref="J89:O89"/>
    <mergeCell ref="J103:O103"/>
    <mergeCell ref="F18:G18"/>
    <mergeCell ref="H18:I18"/>
    <mergeCell ref="J18:K18"/>
    <mergeCell ref="L18:M18"/>
    <mergeCell ref="N18:O18"/>
    <mergeCell ref="L17:M17"/>
    <mergeCell ref="N17:O17"/>
    <mergeCell ref="N23:O23"/>
    <mergeCell ref="N25:O25"/>
    <mergeCell ref="A44:G44"/>
    <mergeCell ref="J44:O44"/>
  </mergeCells>
  <conditionalFormatting sqref="D26:O26">
    <cfRule type="containsText" dxfId="32" priority="3" operator="containsText" text="Fail">
      <formula>NOT(ISERROR(SEARCH("Fail",D26)))</formula>
    </cfRule>
    <cfRule type="containsText" dxfId="31" priority="4" operator="containsText" text="Pass">
      <formula>NOT(ISERROR(SEARCH("Pass",D26)))</formula>
    </cfRule>
  </conditionalFormatting>
  <conditionalFormatting sqref="Q71 D52:O52 D58:X58 D64:X64 D73:O73 D79:O79 D85:O85 D94:O94 D99:X99 D108:O108 D117:X117">
    <cfRule type="containsText" dxfId="30" priority="1" operator="containsText" text="Fail">
      <formula>NOT(ISERROR(SEARCH("Fail",D52)))</formula>
    </cfRule>
    <cfRule type="containsText" dxfId="29" priority="2" operator="containsText" text="Pass">
      <formula>NOT(ISERROR(SEARCH("Pass",D52)))</formula>
    </cfRule>
  </conditionalFormatting>
  <pageMargins left="0.5" right="0" top="0" bottom="0" header="0" footer="0"/>
  <pageSetup scale="74" orientation="portrait" r:id="rId1"/>
  <rowBreaks count="2" manualBreakCount="2">
    <brk id="43" max="14" man="1"/>
    <brk id="85" max="1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Menu'!$C$4:$C$6</xm:f>
          </x14:formula1>
          <xm:sqref>D108:O108 D52:O52 D58:X58 D64:X64 D73:O73 D79:O79 D85:O85 D94:O94 D99:X99 D117:X117 D26:O26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195"/>
  <sheetViews>
    <sheetView showGridLines="0" view="pageBreakPreview" zoomScale="90" zoomScaleNormal="100" zoomScaleSheetLayoutView="90" workbookViewId="0"/>
  </sheetViews>
  <sheetFormatPr defaultRowHeight="15" x14ac:dyDescent="0.25"/>
  <cols>
    <col min="1" max="1" width="6.28515625" customWidth="1"/>
    <col min="2" max="2" width="7.28515625" customWidth="1"/>
    <col min="3" max="15" width="8.42578125" customWidth="1"/>
    <col min="16" max="16" width="3.28515625" customWidth="1"/>
    <col min="22" max="22" width="8.85546875" customWidth="1"/>
    <col min="29" max="29" width="12.28515625" customWidth="1"/>
  </cols>
  <sheetData>
    <row r="3" spans="1:21" x14ac:dyDescent="0.25">
      <c r="A3" t="s">
        <v>206</v>
      </c>
    </row>
    <row r="4" spans="1:21" x14ac:dyDescent="0.25">
      <c r="A4" t="s">
        <v>208</v>
      </c>
    </row>
    <row r="5" spans="1:21" x14ac:dyDescent="0.25">
      <c r="A5" t="s">
        <v>209</v>
      </c>
    </row>
    <row r="6" spans="1:21" x14ac:dyDescent="0.25">
      <c r="A6" t="s">
        <v>210</v>
      </c>
    </row>
    <row r="7" spans="1:21" x14ac:dyDescent="0.25">
      <c r="A7" s="1"/>
      <c r="B7" s="1"/>
      <c r="C7" s="1"/>
      <c r="D7" s="1"/>
      <c r="E7" s="1"/>
      <c r="F7" s="1"/>
      <c r="G7" s="1"/>
      <c r="H7" s="1"/>
      <c r="I7" s="1"/>
      <c r="J7" s="1"/>
      <c r="K7" s="1"/>
      <c r="L7" s="1"/>
      <c r="M7" s="1"/>
      <c r="N7" s="1"/>
      <c r="O7" s="1"/>
    </row>
    <row r="8" spans="1:21" ht="28.15" customHeight="1" x14ac:dyDescent="0.25">
      <c r="A8" s="567" t="s">
        <v>351</v>
      </c>
      <c r="B8" s="567"/>
      <c r="C8" s="567"/>
      <c r="D8" s="567"/>
      <c r="E8" s="567"/>
      <c r="F8" s="567"/>
      <c r="G8" s="567"/>
      <c r="H8" s="567"/>
      <c r="I8" s="567"/>
      <c r="J8" s="567"/>
      <c r="K8" s="567"/>
      <c r="L8" s="567"/>
      <c r="M8" s="567"/>
      <c r="N8" s="567"/>
      <c r="O8" s="567"/>
      <c r="Q8" s="4"/>
      <c r="R8" s="4"/>
      <c r="S8" s="4"/>
    </row>
    <row r="9" spans="1:21" x14ac:dyDescent="0.25">
      <c r="A9" t="s">
        <v>212</v>
      </c>
      <c r="D9" s="568" t="str">
        <f>IF('UST Plan Check'!E4=0," ",'UST Plan Check'!E4)</f>
        <v xml:space="preserve"> </v>
      </c>
      <c r="E9" s="568"/>
      <c r="F9" s="568"/>
      <c r="G9" s="568"/>
      <c r="H9" s="568"/>
      <c r="I9" s="568"/>
      <c r="J9" s="568"/>
      <c r="K9" s="568"/>
      <c r="L9" s="568"/>
      <c r="M9" s="568"/>
      <c r="N9" s="568"/>
      <c r="O9" s="568"/>
      <c r="Q9" s="4"/>
      <c r="R9" s="4"/>
      <c r="S9" s="4"/>
    </row>
    <row r="10" spans="1:21" x14ac:dyDescent="0.25">
      <c r="A10" t="s">
        <v>213</v>
      </c>
      <c r="D10" s="568" t="str">
        <f>IF('UST Plan Check'!E6=0," ",'UST Plan Check'!E6)</f>
        <v xml:space="preserve"> </v>
      </c>
      <c r="E10" s="568"/>
      <c r="F10" s="568"/>
      <c r="G10" s="568"/>
      <c r="H10" s="568"/>
      <c r="I10" s="568"/>
      <c r="J10" s="568"/>
      <c r="K10" s="568"/>
      <c r="L10" s="568"/>
      <c r="M10" s="568"/>
      <c r="N10" s="568"/>
      <c r="O10" s="568"/>
      <c r="Q10" s="4"/>
      <c r="R10" s="4"/>
      <c r="S10" s="4"/>
    </row>
    <row r="11" spans="1:21" ht="18.600000000000001" customHeight="1" x14ac:dyDescent="0.25">
      <c r="A11" t="s">
        <v>214</v>
      </c>
      <c r="D11" s="568" t="str">
        <f>IF('UST Plan Check'!E7=0," ",'UST Plan Check'!E7)</f>
        <v xml:space="preserve"> </v>
      </c>
      <c r="E11" s="568"/>
      <c r="F11" s="568"/>
      <c r="G11" s="568"/>
      <c r="H11" s="4"/>
      <c r="I11" s="82" t="s">
        <v>215</v>
      </c>
      <c r="J11" s="568" t="str">
        <f>IF('UST Plan Check'!P7=0," ",'UST Plan Check'!P7)</f>
        <v xml:space="preserve"> </v>
      </c>
      <c r="K11" s="568"/>
      <c r="L11" s="568"/>
      <c r="M11" s="568"/>
      <c r="N11" s="568"/>
      <c r="O11" s="568"/>
      <c r="Q11" s="4"/>
      <c r="R11" s="4"/>
      <c r="S11" s="4"/>
    </row>
    <row r="12" spans="1:21" x14ac:dyDescent="0.25">
      <c r="D12" s="40"/>
      <c r="E12" s="40"/>
      <c r="F12" s="40"/>
      <c r="G12" s="40"/>
      <c r="H12" s="4"/>
      <c r="I12" s="82"/>
      <c r="J12" s="39"/>
      <c r="K12" s="39"/>
      <c r="L12" s="39"/>
      <c r="Q12" s="4"/>
      <c r="R12" s="4"/>
      <c r="S12" s="4"/>
    </row>
    <row r="13" spans="1:21" ht="61.9" customHeight="1" x14ac:dyDescent="0.25">
      <c r="A13" s="642" t="s">
        <v>216</v>
      </c>
      <c r="B13" s="642"/>
      <c r="C13" s="643"/>
      <c r="D13" s="571" t="str">
        <f>IF('UST Plan Check'!E9=0," ",'UST Plan Check'!E9)</f>
        <v xml:space="preserve"> </v>
      </c>
      <c r="E13" s="572"/>
      <c r="F13" s="572"/>
      <c r="G13" s="572"/>
      <c r="H13" s="572"/>
      <c r="I13" s="572"/>
      <c r="J13" s="572"/>
      <c r="K13" s="572"/>
      <c r="L13" s="572"/>
      <c r="M13" s="572"/>
      <c r="N13" s="572"/>
      <c r="O13" s="573"/>
    </row>
    <row r="14" spans="1:21" ht="18.75" x14ac:dyDescent="0.3">
      <c r="A14" s="578" t="s">
        <v>217</v>
      </c>
      <c r="B14" s="578"/>
      <c r="C14" s="578"/>
      <c r="E14" s="9"/>
      <c r="F14" s="9"/>
      <c r="G14" s="9"/>
      <c r="H14" s="9"/>
      <c r="I14" s="9"/>
      <c r="J14" s="9"/>
      <c r="K14" s="9"/>
      <c r="L14" s="9"/>
      <c r="M14" s="9"/>
      <c r="N14" s="9"/>
      <c r="O14" s="9"/>
      <c r="P14" s="9"/>
    </row>
    <row r="15" spans="1:21" x14ac:dyDescent="0.25">
      <c r="D15" s="651" t="s">
        <v>218</v>
      </c>
      <c r="E15" s="651"/>
      <c r="F15" s="644" t="s">
        <v>219</v>
      </c>
      <c r="G15" s="644"/>
      <c r="H15" s="652" t="s">
        <v>220</v>
      </c>
      <c r="I15" s="652"/>
      <c r="J15" s="652" t="s">
        <v>221</v>
      </c>
      <c r="K15" s="652"/>
      <c r="L15" s="644" t="s">
        <v>222</v>
      </c>
      <c r="M15" s="644"/>
      <c r="N15" s="644" t="s">
        <v>223</v>
      </c>
      <c r="O15" s="644"/>
      <c r="Q15" s="9"/>
    </row>
    <row r="16" spans="1:21" ht="32.450000000000003" customHeight="1" x14ac:dyDescent="0.25">
      <c r="A16" s="645" t="s">
        <v>225</v>
      </c>
      <c r="B16" s="645"/>
      <c r="C16" s="646"/>
      <c r="D16" s="647" t="str">
        <f>IF('Inspection Worksheet'!D16=0," ",'Inspection Worksheet'!D16)</f>
        <v xml:space="preserve"> </v>
      </c>
      <c r="E16" s="648"/>
      <c r="F16" s="647" t="str">
        <f>IF('Inspection Worksheet'!F16=0," ",'Inspection Worksheet'!F16)</f>
        <v xml:space="preserve"> </v>
      </c>
      <c r="G16" s="648"/>
      <c r="H16" s="649" t="str">
        <f>IF('Inspection Worksheet'!H16=0," ",'Inspection Worksheet'!H16)</f>
        <v xml:space="preserve"> </v>
      </c>
      <c r="I16" s="650"/>
      <c r="J16" s="649" t="str">
        <f>IF('Inspection Worksheet'!J16=0," ",'Inspection Worksheet'!J16)</f>
        <v xml:space="preserve"> </v>
      </c>
      <c r="K16" s="650"/>
      <c r="L16" s="649" t="str">
        <f>IF('Inspection Worksheet'!L16=0," ",'Inspection Worksheet'!L16)</f>
        <v xml:space="preserve"> </v>
      </c>
      <c r="M16" s="650"/>
      <c r="N16" s="649" t="str">
        <f>IF('Inspection Worksheet'!N16=0," ",'Inspection Worksheet'!N16)</f>
        <v xml:space="preserve"> </v>
      </c>
      <c r="O16" s="650"/>
      <c r="Q16" s="539"/>
      <c r="R16" s="539"/>
      <c r="S16" s="539"/>
      <c r="T16" s="539"/>
      <c r="U16" s="539"/>
    </row>
    <row r="17" spans="1:21" ht="34.9" customHeight="1" x14ac:dyDescent="0.25">
      <c r="A17" s="653" t="s">
        <v>230</v>
      </c>
      <c r="B17" s="653"/>
      <c r="C17" s="654"/>
      <c r="D17" s="655" t="str">
        <f>IF('UST Plan Check'!F132=0," ",'UST Plan Check'!F132)</f>
        <v xml:space="preserve"> </v>
      </c>
      <c r="E17" s="656"/>
      <c r="F17" s="655" t="str">
        <f>IF('UST Plan Check'!F134=0," ",'UST Plan Check'!F134)</f>
        <v xml:space="preserve"> </v>
      </c>
      <c r="G17" s="656"/>
      <c r="H17" s="655" t="str">
        <f>IF('UST Plan Check'!M132=0," ",'UST Plan Check'!M132)</f>
        <v xml:space="preserve"> </v>
      </c>
      <c r="I17" s="656"/>
      <c r="J17" s="655" t="str">
        <f>IF('UST Plan Check'!M134=0," ",'UST Plan Check'!M134)</f>
        <v xml:space="preserve"> </v>
      </c>
      <c r="K17" s="656"/>
      <c r="L17" s="655" t="str">
        <f>IF('UST Plan Check'!U132=0," ",'UST Plan Check'!U132)</f>
        <v xml:space="preserve"> </v>
      </c>
      <c r="M17" s="656"/>
      <c r="N17" s="655" t="str">
        <f>IF('UST Plan Check'!U134=0," ",'UST Plan Check'!U134)</f>
        <v xml:space="preserve"> </v>
      </c>
      <c r="O17" s="656"/>
      <c r="P17" s="9"/>
      <c r="Q17" s="539"/>
      <c r="R17" s="539"/>
      <c r="S17" s="539"/>
      <c r="T17" s="539"/>
      <c r="U17" s="539"/>
    </row>
    <row r="18" spans="1:21" ht="34.9" customHeight="1" x14ac:dyDescent="0.25">
      <c r="A18" s="653" t="s">
        <v>231</v>
      </c>
      <c r="B18" s="653"/>
      <c r="C18" s="653"/>
      <c r="D18" s="657" t="str">
        <f>IF('UST Plan Check'!I132=0," ",'UST Plan Check'!I132)</f>
        <v xml:space="preserve"> </v>
      </c>
      <c r="E18" s="658"/>
      <c r="F18" s="657" t="str">
        <f>IF('UST Plan Check'!I134=0," ",'UST Plan Check'!I134)</f>
        <v xml:space="preserve"> </v>
      </c>
      <c r="G18" s="658"/>
      <c r="H18" s="657" t="str">
        <f>IF('UST Plan Check'!P132=0," ",'UST Plan Check'!P132)</f>
        <v xml:space="preserve"> </v>
      </c>
      <c r="I18" s="658"/>
      <c r="J18" s="657" t="str">
        <f>IF('UST Plan Check'!P134=0," ",'UST Plan Check'!P134)</f>
        <v xml:space="preserve"> </v>
      </c>
      <c r="K18" s="658"/>
      <c r="L18" s="657" t="str">
        <f>IF('UST Plan Check'!X132=0," ",'UST Plan Check'!X132)</f>
        <v xml:space="preserve"> </v>
      </c>
      <c r="M18" s="658"/>
      <c r="N18" s="657" t="str">
        <f>IF('UST Plan Check'!X134=0," ",'UST Plan Check'!X134)</f>
        <v xml:space="preserve"> </v>
      </c>
      <c r="O18" s="658"/>
      <c r="P18" s="9"/>
      <c r="Q18" s="539"/>
      <c r="R18" s="539"/>
      <c r="S18" s="539"/>
      <c r="T18" s="539"/>
      <c r="U18" s="539"/>
    </row>
    <row r="19" spans="1:21" ht="34.9" customHeight="1" x14ac:dyDescent="0.25">
      <c r="A19" s="653" t="s">
        <v>236</v>
      </c>
      <c r="B19" s="653"/>
      <c r="C19" s="653"/>
      <c r="D19" s="657" t="str">
        <f>IF('Inspection Worksheet'!D26=0," ",'Inspection Worksheet'!D26)</f>
        <v xml:space="preserve"> </v>
      </c>
      <c r="E19" s="658"/>
      <c r="F19" s="657" t="str">
        <f>IF('Inspection Worksheet'!F26=0," ",'Inspection Worksheet'!F26)</f>
        <v xml:space="preserve"> </v>
      </c>
      <c r="G19" s="658"/>
      <c r="H19" s="657" t="str">
        <f>IF('Inspection Worksheet'!H26=0," ",'Inspection Worksheet'!H26)</f>
        <v xml:space="preserve"> </v>
      </c>
      <c r="I19" s="658"/>
      <c r="J19" s="657" t="str">
        <f>IF('Inspection Worksheet'!J26=0," ",'Inspection Worksheet'!J26)</f>
        <v xml:space="preserve"> </v>
      </c>
      <c r="K19" s="658"/>
      <c r="L19" s="657" t="str">
        <f>IF('Inspection Worksheet'!L26=0," ",'Inspection Worksheet'!L26)</f>
        <v xml:space="preserve"> </v>
      </c>
      <c r="M19" s="658"/>
      <c r="N19" s="657" t="str">
        <f>IF('Inspection Worksheet'!N26=0," ",'Inspection Worksheet'!N26)</f>
        <v xml:space="preserve"> </v>
      </c>
      <c r="O19" s="658"/>
      <c r="P19" s="9"/>
    </row>
    <row r="20" spans="1:21" ht="22.15" customHeight="1" x14ac:dyDescent="0.25">
      <c r="A20" s="14" t="s">
        <v>279</v>
      </c>
    </row>
    <row r="21" spans="1:21" ht="19.899999999999999" customHeight="1" x14ac:dyDescent="0.25">
      <c r="A21" s="1"/>
      <c r="B21" s="1"/>
      <c r="C21" s="1"/>
      <c r="D21" s="1"/>
      <c r="E21" s="1"/>
      <c r="F21" s="1"/>
      <c r="G21" s="1"/>
      <c r="H21" s="1"/>
      <c r="I21" s="1"/>
      <c r="J21" s="1"/>
      <c r="K21" s="1"/>
      <c r="L21" s="1"/>
      <c r="M21" s="1"/>
      <c r="N21" s="1"/>
      <c r="O21" s="1"/>
    </row>
    <row r="22" spans="1:21" ht="19.899999999999999" customHeight="1" x14ac:dyDescent="0.25">
      <c r="A22" s="1"/>
      <c r="B22" s="1"/>
      <c r="C22" s="1"/>
      <c r="D22" s="1"/>
      <c r="E22" s="1"/>
      <c r="F22" s="1"/>
      <c r="G22" s="1"/>
      <c r="H22" s="1"/>
      <c r="I22" s="1"/>
      <c r="J22" s="1"/>
      <c r="K22" s="1"/>
      <c r="L22" s="1"/>
      <c r="M22" s="1"/>
      <c r="N22" s="1"/>
      <c r="O22" s="1"/>
    </row>
    <row r="23" spans="1:21" ht="19.899999999999999" customHeight="1" x14ac:dyDescent="0.25">
      <c r="A23" s="1"/>
      <c r="B23" s="1"/>
      <c r="C23" s="1"/>
      <c r="D23" s="1"/>
      <c r="E23" s="1"/>
      <c r="F23" s="1"/>
      <c r="G23" s="1"/>
      <c r="H23" s="1"/>
      <c r="I23" s="1"/>
      <c r="J23" s="1"/>
      <c r="K23" s="1"/>
      <c r="L23" s="1"/>
      <c r="M23" s="1"/>
      <c r="N23" s="1"/>
      <c r="O23" s="1"/>
    </row>
    <row r="24" spans="1:21" ht="19.899999999999999" customHeight="1" x14ac:dyDescent="0.25">
      <c r="A24" s="1"/>
      <c r="B24" s="1"/>
      <c r="C24" s="1"/>
      <c r="D24" s="1"/>
      <c r="E24" s="1"/>
      <c r="F24" s="1"/>
      <c r="G24" s="1"/>
      <c r="H24" s="1"/>
      <c r="I24" s="1"/>
      <c r="J24" s="1"/>
      <c r="K24" s="1"/>
      <c r="L24" s="1"/>
      <c r="M24" s="1"/>
      <c r="N24" s="1"/>
      <c r="O24" s="1"/>
    </row>
    <row r="25" spans="1:21" ht="19.899999999999999" customHeight="1" x14ac:dyDescent="0.25">
      <c r="A25" s="1"/>
      <c r="B25" s="1"/>
      <c r="C25" s="1"/>
      <c r="D25" s="1"/>
      <c r="E25" s="1"/>
      <c r="F25" s="1"/>
      <c r="G25" s="1"/>
      <c r="H25" s="1"/>
      <c r="I25" s="1"/>
      <c r="J25" s="1"/>
      <c r="K25" s="1"/>
      <c r="L25" s="1"/>
      <c r="M25" s="1"/>
      <c r="N25" s="1"/>
      <c r="O25" s="1"/>
    </row>
    <row r="26" spans="1:21" ht="19.899999999999999" customHeight="1" x14ac:dyDescent="0.25">
      <c r="A26" s="1"/>
      <c r="B26" s="1"/>
      <c r="C26" s="1"/>
      <c r="D26" s="1"/>
      <c r="E26" s="1"/>
      <c r="F26" s="1"/>
      <c r="G26" s="1"/>
      <c r="H26" s="1"/>
      <c r="I26" s="1"/>
      <c r="J26" s="1"/>
      <c r="K26" s="1"/>
      <c r="L26" s="1"/>
      <c r="M26" s="1"/>
      <c r="N26" s="1"/>
      <c r="O26" s="1"/>
    </row>
    <row r="27" spans="1:21" ht="19.899999999999999" customHeight="1" x14ac:dyDescent="0.25">
      <c r="A27" s="1"/>
      <c r="B27" s="1"/>
      <c r="C27" s="1"/>
      <c r="D27" s="1"/>
      <c r="E27" s="1"/>
      <c r="F27" s="1"/>
      <c r="G27" s="1"/>
      <c r="H27" s="1"/>
      <c r="I27" s="1"/>
      <c r="J27" s="1"/>
      <c r="K27" s="1"/>
      <c r="L27" s="1"/>
      <c r="M27" s="1"/>
      <c r="N27" s="1"/>
      <c r="O27" s="1"/>
    </row>
    <row r="28" spans="1:21" ht="19.899999999999999" customHeight="1" x14ac:dyDescent="0.25">
      <c r="A28" s="1"/>
      <c r="B28" s="1"/>
      <c r="C28" s="1"/>
      <c r="D28" s="1"/>
      <c r="E28" s="1"/>
      <c r="F28" s="1"/>
      <c r="G28" s="1"/>
      <c r="H28" s="1"/>
      <c r="I28" s="1"/>
      <c r="J28" s="1"/>
      <c r="K28" s="1"/>
      <c r="L28" s="1"/>
      <c r="M28" s="1"/>
      <c r="N28" s="1"/>
      <c r="O28" s="1"/>
    </row>
    <row r="29" spans="1:21" ht="19.899999999999999" customHeight="1" x14ac:dyDescent="0.25">
      <c r="A29" s="1"/>
      <c r="B29" s="1"/>
      <c r="C29" s="1"/>
      <c r="D29" s="1"/>
      <c r="E29" s="1"/>
      <c r="F29" s="1"/>
      <c r="G29" s="1"/>
      <c r="H29" s="1"/>
      <c r="I29" s="1"/>
      <c r="J29" s="1"/>
      <c r="K29" s="1"/>
      <c r="L29" s="1"/>
      <c r="M29" s="1"/>
      <c r="N29" s="1"/>
      <c r="O29" s="1"/>
    </row>
    <row r="30" spans="1:21" ht="19.899999999999999" customHeight="1" x14ac:dyDescent="0.25">
      <c r="A30" s="1"/>
      <c r="B30" s="1"/>
      <c r="C30" s="1"/>
      <c r="D30" s="1"/>
      <c r="E30" s="1"/>
      <c r="F30" s="1"/>
      <c r="G30" s="1"/>
      <c r="H30" s="1"/>
      <c r="I30" s="1"/>
      <c r="J30" s="1"/>
      <c r="K30" s="1"/>
      <c r="L30" s="1"/>
      <c r="M30" s="1"/>
      <c r="N30" s="1"/>
      <c r="O30" s="1"/>
    </row>
    <row r="31" spans="1:21" ht="19.899999999999999" customHeight="1" x14ac:dyDescent="0.25">
      <c r="A31" s="1"/>
      <c r="B31" s="1"/>
      <c r="C31" s="1"/>
      <c r="D31" s="1"/>
      <c r="E31" s="1"/>
      <c r="F31" s="1"/>
      <c r="G31" s="1"/>
      <c r="H31" s="1"/>
      <c r="I31" s="1"/>
      <c r="J31" s="1"/>
      <c r="K31" s="1"/>
      <c r="L31" s="1"/>
      <c r="M31" s="1"/>
      <c r="N31" s="1"/>
      <c r="O31" s="1"/>
    </row>
    <row r="32" spans="1:21" ht="19.899999999999999" customHeight="1" x14ac:dyDescent="0.25">
      <c r="A32" s="1"/>
      <c r="B32" s="1"/>
      <c r="C32" s="1"/>
      <c r="D32" s="1"/>
      <c r="E32" s="1"/>
      <c r="F32" s="1"/>
      <c r="G32" s="1"/>
      <c r="H32" s="1"/>
      <c r="I32" s="1"/>
      <c r="J32" s="1"/>
      <c r="K32" s="1"/>
      <c r="L32" s="1"/>
      <c r="M32" s="1"/>
      <c r="N32" s="1"/>
      <c r="O32" s="1"/>
    </row>
    <row r="33" spans="1:15" ht="19.899999999999999" customHeight="1" x14ac:dyDescent="0.25">
      <c r="A33" s="1"/>
      <c r="B33" s="1"/>
      <c r="C33" s="1"/>
      <c r="D33" s="1"/>
      <c r="E33" s="1"/>
      <c r="F33" s="1"/>
      <c r="G33" s="1"/>
      <c r="H33" s="1"/>
      <c r="I33" s="1"/>
      <c r="J33" s="1"/>
      <c r="K33" s="1"/>
      <c r="L33" s="1"/>
      <c r="M33" s="1"/>
      <c r="N33" s="1"/>
      <c r="O33" s="1"/>
    </row>
    <row r="35" spans="1:15" ht="20.45" customHeight="1" x14ac:dyDescent="0.3">
      <c r="A35" s="665" t="s">
        <v>352</v>
      </c>
      <c r="B35" s="665"/>
      <c r="C35" s="665"/>
      <c r="D35" s="665"/>
      <c r="E35" s="665"/>
      <c r="F35" s="665"/>
      <c r="G35" s="665"/>
      <c r="I35" s="11" t="s">
        <v>238</v>
      </c>
      <c r="J35" s="553" t="str">
        <f>IF('Inspection Worksheet'!J44=0," ",'Inspection Worksheet'!J44)</f>
        <v>50-100 psi for one hour</v>
      </c>
      <c r="K35" s="554"/>
      <c r="L35" s="554"/>
      <c r="M35" s="554"/>
      <c r="N35" s="554"/>
      <c r="O35" s="555"/>
    </row>
    <row r="36" spans="1:15" x14ac:dyDescent="0.25">
      <c r="A36" s="85"/>
      <c r="B36" s="69"/>
      <c r="C36" s="72"/>
      <c r="D36" s="11"/>
      <c r="J36" s="557" t="s">
        <v>239</v>
      </c>
      <c r="K36" s="558"/>
      <c r="L36" s="558"/>
      <c r="M36" s="558"/>
      <c r="N36" s="558"/>
      <c r="O36" s="559"/>
    </row>
    <row r="37" spans="1:15" x14ac:dyDescent="0.25">
      <c r="A37" s="85"/>
      <c r="B37" s="69"/>
      <c r="C37" s="72"/>
      <c r="D37" s="11"/>
      <c r="J37" s="41"/>
      <c r="K37" s="17"/>
      <c r="L37" s="17"/>
      <c r="M37" s="17"/>
      <c r="N37" s="17"/>
      <c r="O37" s="30"/>
    </row>
    <row r="38" spans="1:15" ht="15.75" thickBot="1" x14ac:dyDescent="0.3">
      <c r="A38" s="85"/>
      <c r="B38" s="69"/>
      <c r="C38" s="72"/>
      <c r="D38" s="11"/>
      <c r="J38" s="544" t="s">
        <v>240</v>
      </c>
      <c r="K38" s="544"/>
      <c r="L38" s="544"/>
      <c r="M38" s="544"/>
      <c r="N38" s="544"/>
      <c r="O38" s="544"/>
    </row>
    <row r="39" spans="1:15" ht="27.6" customHeight="1" thickBot="1" x14ac:dyDescent="0.3">
      <c r="A39" s="563" t="s">
        <v>241</v>
      </c>
      <c r="B39" s="563"/>
      <c r="C39" s="564"/>
      <c r="D39" s="145" t="str">
        <f>IF($D$17=0," ",$D$17)</f>
        <v xml:space="preserve"> </v>
      </c>
      <c r="E39" s="146" t="str">
        <f>IF($F$17=0," ",$F$17)</f>
        <v xml:space="preserve"> </v>
      </c>
      <c r="F39" s="146" t="str">
        <f>IF($H$17=0," ",$H$17)</f>
        <v xml:space="preserve"> </v>
      </c>
      <c r="G39" s="146" t="str">
        <f>IF($J$17=0," ",$J$17)</f>
        <v xml:space="preserve"> </v>
      </c>
      <c r="H39" s="160" t="str">
        <f>IF($L$17=0," ",$L$17)</f>
        <v xml:space="preserve"> </v>
      </c>
      <c r="I39" s="147" t="str">
        <f>IF($N$17=0," ",$N$17)</f>
        <v xml:space="preserve"> </v>
      </c>
      <c r="J39" s="148"/>
      <c r="K39" s="146"/>
      <c r="L39" s="146"/>
      <c r="M39" s="146"/>
      <c r="N39" s="146"/>
      <c r="O39" s="147"/>
    </row>
    <row r="40" spans="1:15" s="27" customFormat="1" ht="22.9" customHeight="1" x14ac:dyDescent="0.2">
      <c r="B40" s="51"/>
      <c r="C40" s="74" t="s">
        <v>225</v>
      </c>
      <c r="D40" s="63" t="str">
        <f>IF('Inspection Worksheet'!D49=0," ",'Inspection Worksheet'!D49)</f>
        <v xml:space="preserve"> </v>
      </c>
      <c r="E40" s="64" t="str">
        <f>IF('Inspection Worksheet'!E49=0," ",'Inspection Worksheet'!E49)</f>
        <v xml:space="preserve"> </v>
      </c>
      <c r="F40" s="64" t="str">
        <f>IF('Inspection Worksheet'!F49=0," ",'Inspection Worksheet'!F49)</f>
        <v xml:space="preserve"> </v>
      </c>
      <c r="G40" s="64" t="str">
        <f>IF('Inspection Worksheet'!G49=0," ",'Inspection Worksheet'!G49)</f>
        <v xml:space="preserve"> </v>
      </c>
      <c r="H40" s="165" t="str">
        <f>IF('Inspection Worksheet'!H49=0," ",'Inspection Worksheet'!H49)</f>
        <v xml:space="preserve"> </v>
      </c>
      <c r="I40" s="65" t="str">
        <f>IF('Inspection Worksheet'!I49=0," ",'Inspection Worksheet'!I49)</f>
        <v xml:space="preserve"> </v>
      </c>
      <c r="J40" s="99" t="str">
        <f>IF('Inspection Worksheet'!J49=0," ",'Inspection Worksheet'!J49)</f>
        <v xml:space="preserve"> </v>
      </c>
      <c r="K40" s="64" t="str">
        <f>IF('Inspection Worksheet'!K49=0," ",'Inspection Worksheet'!K49)</f>
        <v xml:space="preserve"> </v>
      </c>
      <c r="L40" s="64" t="str">
        <f>IF('Inspection Worksheet'!L49=0," ",'Inspection Worksheet'!L49)</f>
        <v xml:space="preserve"> </v>
      </c>
      <c r="M40" s="64" t="str">
        <f>IF('Inspection Worksheet'!M49=0," ",'Inspection Worksheet'!M49)</f>
        <v xml:space="preserve"> </v>
      </c>
      <c r="N40" s="64" t="str">
        <f>IF('Inspection Worksheet'!N49=0," ",'Inspection Worksheet'!N49)</f>
        <v xml:space="preserve"> </v>
      </c>
      <c r="O40" s="65" t="str">
        <f>IF('Inspection Worksheet'!O49=0," ",'Inspection Worksheet'!O49)</f>
        <v xml:space="preserve"> </v>
      </c>
    </row>
    <row r="41" spans="1:15" s="27" customFormat="1" ht="22.9" customHeight="1" thickBot="1" x14ac:dyDescent="0.25">
      <c r="B41" s="51"/>
      <c r="C41" s="74" t="s">
        <v>236</v>
      </c>
      <c r="D41" s="66" t="str">
        <f>IF('Inspection Worksheet'!D52=0," ",'Inspection Worksheet'!D52)</f>
        <v xml:space="preserve"> </v>
      </c>
      <c r="E41" s="122" t="str">
        <f>IF('Inspection Worksheet'!E52=0," ",'Inspection Worksheet'!E52)</f>
        <v xml:space="preserve"> </v>
      </c>
      <c r="F41" s="122" t="str">
        <f>IF('Inspection Worksheet'!F52=0," ",'Inspection Worksheet'!F52)</f>
        <v xml:space="preserve"> </v>
      </c>
      <c r="G41" s="122" t="str">
        <f>IF('Inspection Worksheet'!H52=0," ",'Inspection Worksheet'!H52)</f>
        <v xml:space="preserve"> </v>
      </c>
      <c r="H41" s="170" t="str">
        <f>IF('Inspection Worksheet'!H52=0," ",'Inspection Worksheet'!H52)</f>
        <v xml:space="preserve"> </v>
      </c>
      <c r="I41" s="123" t="str">
        <f>IF('Inspection Worksheet'!I52=0," ",'Inspection Worksheet'!I52)</f>
        <v xml:space="preserve"> </v>
      </c>
      <c r="J41" s="124" t="str">
        <f>IF('Inspection Worksheet'!J52=0," ",'Inspection Worksheet'!J52)</f>
        <v xml:space="preserve"> </v>
      </c>
      <c r="K41" s="122" t="str">
        <f>IF('Inspection Worksheet'!K52=0," ",'Inspection Worksheet'!K52)</f>
        <v xml:space="preserve"> </v>
      </c>
      <c r="L41" s="122" t="str">
        <f>IF('Inspection Worksheet'!L52=0," ",'Inspection Worksheet'!L52)</f>
        <v xml:space="preserve"> </v>
      </c>
      <c r="M41" s="122" t="str">
        <f>IF('Inspection Worksheet'!M52=0," ",'Inspection Worksheet'!M52)</f>
        <v xml:space="preserve"> </v>
      </c>
      <c r="N41" s="122" t="str">
        <f>IF('Inspection Worksheet'!N52=0," ",'Inspection Worksheet'!N52)</f>
        <v xml:space="preserve"> </v>
      </c>
      <c r="O41" s="123" t="str">
        <f>IF('Inspection Worksheet'!O52=0," ",'Inspection Worksheet'!O52)</f>
        <v xml:space="preserve"> </v>
      </c>
    </row>
    <row r="42" spans="1:15" ht="12" customHeight="1" thickBot="1" x14ac:dyDescent="0.3">
      <c r="A42" s="42"/>
      <c r="B42" s="42"/>
      <c r="D42" s="80"/>
      <c r="E42" s="80"/>
      <c r="F42" s="80"/>
      <c r="G42" s="80"/>
      <c r="H42" s="80"/>
      <c r="I42" s="80"/>
      <c r="J42" s="544" t="s">
        <v>244</v>
      </c>
      <c r="K42" s="544"/>
      <c r="L42" s="544"/>
      <c r="M42" s="544"/>
      <c r="N42" s="544"/>
      <c r="O42" s="544"/>
    </row>
    <row r="43" spans="1:15" ht="28.15" customHeight="1" thickBot="1" x14ac:dyDescent="0.3">
      <c r="A43" s="565" t="s">
        <v>245</v>
      </c>
      <c r="B43" s="565"/>
      <c r="C43" s="566"/>
      <c r="D43" s="145" t="str">
        <f>IF($D$17=0," ",$D$17)</f>
        <v xml:space="preserve"> </v>
      </c>
      <c r="E43" s="146" t="str">
        <f>IF($F$17=0," ",$F$17)</f>
        <v xml:space="preserve"> </v>
      </c>
      <c r="F43" s="146" t="str">
        <f>IF($H$17=0," ",$H$17)</f>
        <v xml:space="preserve"> </v>
      </c>
      <c r="G43" s="146" t="str">
        <f>IF($J$17=0," ",$J$17)</f>
        <v xml:space="preserve"> </v>
      </c>
      <c r="H43" s="160" t="str">
        <f>IF($L$17=0," ",$L$17)</f>
        <v xml:space="preserve"> </v>
      </c>
      <c r="I43" s="147" t="str">
        <f>IF($N$17=0," ",$N$17)</f>
        <v xml:space="preserve"> </v>
      </c>
      <c r="J43" s="148"/>
      <c r="K43" s="146"/>
      <c r="L43" s="146"/>
      <c r="M43" s="146"/>
      <c r="N43" s="146"/>
      <c r="O43" s="147"/>
    </row>
    <row r="44" spans="1:15" s="27" customFormat="1" ht="22.9" customHeight="1" x14ac:dyDescent="0.2">
      <c r="B44" s="51"/>
      <c r="C44" s="74" t="s">
        <v>225</v>
      </c>
      <c r="D44" s="63" t="str">
        <f>IF('Inspection Worksheet'!D55=0," ",'Inspection Worksheet'!D55)</f>
        <v xml:space="preserve"> </v>
      </c>
      <c r="E44" s="64" t="str">
        <f>IF('Inspection Worksheet'!E55=0," ",'Inspection Worksheet'!E55)</f>
        <v xml:space="preserve"> </v>
      </c>
      <c r="F44" s="64" t="str">
        <f>IF('Inspection Worksheet'!F55=0," ",'Inspection Worksheet'!F55)</f>
        <v xml:space="preserve"> </v>
      </c>
      <c r="G44" s="64" t="str">
        <f>IF('Inspection Worksheet'!G55=0," ",'Inspection Worksheet'!G55)</f>
        <v xml:space="preserve"> </v>
      </c>
      <c r="H44" s="165" t="str">
        <f>IF('Inspection Worksheet'!H55=0," ",'Inspection Worksheet'!H55)</f>
        <v xml:space="preserve"> </v>
      </c>
      <c r="I44" s="65" t="str">
        <f>IF('Inspection Worksheet'!I55=0," ",'Inspection Worksheet'!I55)</f>
        <v xml:space="preserve"> </v>
      </c>
      <c r="J44" s="99" t="str">
        <f>IF('Inspection Worksheet'!J55=0," ",'Inspection Worksheet'!J55)</f>
        <v xml:space="preserve"> </v>
      </c>
      <c r="K44" s="64" t="str">
        <f>IF('Inspection Worksheet'!K55=0," ",'Inspection Worksheet'!K55)</f>
        <v xml:space="preserve"> </v>
      </c>
      <c r="L44" s="64" t="str">
        <f>IF('Inspection Worksheet'!L55=0," ",'Inspection Worksheet'!L55)</f>
        <v xml:space="preserve"> </v>
      </c>
      <c r="M44" s="64" t="str">
        <f>IF('Inspection Worksheet'!M55=0," ",'Inspection Worksheet'!M55)</f>
        <v xml:space="preserve"> </v>
      </c>
      <c r="N44" s="64" t="str">
        <f>IF('Inspection Worksheet'!N55=0," ",'Inspection Worksheet'!N55)</f>
        <v xml:space="preserve"> </v>
      </c>
      <c r="O44" s="65" t="str">
        <f>IF('Inspection Worksheet'!O55=0," ",'Inspection Worksheet'!O55)</f>
        <v xml:space="preserve"> </v>
      </c>
    </row>
    <row r="45" spans="1:15" s="27" customFormat="1" ht="22.9" customHeight="1" thickBot="1" x14ac:dyDescent="0.25">
      <c r="B45" s="51"/>
      <c r="C45" s="74" t="s">
        <v>236</v>
      </c>
      <c r="D45" s="66" t="str">
        <f>IF('Inspection Worksheet'!D58=0," ",'Inspection Worksheet'!D58)</f>
        <v xml:space="preserve"> </v>
      </c>
      <c r="E45" s="122" t="str">
        <f>IF('Inspection Worksheet'!E58=0," ",'Inspection Worksheet'!E58)</f>
        <v xml:space="preserve"> </v>
      </c>
      <c r="F45" s="122" t="str">
        <f>IF('Inspection Worksheet'!F58=0," ",'Inspection Worksheet'!F58)</f>
        <v xml:space="preserve"> </v>
      </c>
      <c r="G45" s="122" t="str">
        <f>IF('Inspection Worksheet'!G58=0," ",'Inspection Worksheet'!G58)</f>
        <v xml:space="preserve"> </v>
      </c>
      <c r="H45" s="170" t="str">
        <f>IF('Inspection Worksheet'!H58=0," ",'Inspection Worksheet'!H58)</f>
        <v xml:space="preserve"> </v>
      </c>
      <c r="I45" s="123" t="str">
        <f>IF('Inspection Worksheet'!I58=0," ",'Inspection Worksheet'!I58)</f>
        <v xml:space="preserve"> </v>
      </c>
      <c r="J45" s="124" t="str">
        <f>IF('Inspection Worksheet'!J58=0," ",'Inspection Worksheet'!J58)</f>
        <v xml:space="preserve"> </v>
      </c>
      <c r="K45" s="122" t="str">
        <f>IF('Inspection Worksheet'!K58=0," ",'Inspection Worksheet'!K58)</f>
        <v xml:space="preserve"> </v>
      </c>
      <c r="L45" s="122" t="str">
        <f>IF('Inspection Worksheet'!L58=0," ",'Inspection Worksheet'!L58)</f>
        <v xml:space="preserve"> </v>
      </c>
      <c r="M45" s="122" t="str">
        <f>IF('Inspection Worksheet'!M58=0," ",'Inspection Worksheet'!M58)</f>
        <v xml:space="preserve"> </v>
      </c>
      <c r="N45" s="122" t="str">
        <f>IF('Inspection Worksheet'!N58=0," ",'Inspection Worksheet'!N58)</f>
        <v xml:space="preserve"> </v>
      </c>
      <c r="O45" s="123" t="str">
        <f>IF('Inspection Worksheet'!O58=0," ",'Inspection Worksheet'!O58)</f>
        <v xml:space="preserve"> </v>
      </c>
    </row>
    <row r="46" spans="1:15" ht="12" customHeight="1" thickBot="1" x14ac:dyDescent="0.3">
      <c r="A46" s="26"/>
      <c r="B46" s="29"/>
      <c r="C46" s="4"/>
      <c r="D46" s="4"/>
      <c r="E46" s="4"/>
      <c r="F46" s="4"/>
      <c r="G46" s="4"/>
      <c r="H46" s="4"/>
      <c r="I46" s="4"/>
      <c r="J46" s="544" t="s">
        <v>246</v>
      </c>
      <c r="K46" s="544"/>
      <c r="L46" s="544"/>
      <c r="M46" s="544"/>
      <c r="N46" s="544"/>
      <c r="O46" s="544"/>
    </row>
    <row r="47" spans="1:15" ht="28.15" customHeight="1" thickBot="1" x14ac:dyDescent="0.3">
      <c r="A47" s="565" t="s">
        <v>247</v>
      </c>
      <c r="B47" s="565"/>
      <c r="C47" s="566"/>
      <c r="D47" s="145" t="str">
        <f>IF($D$17=0," ",$D$17)</f>
        <v xml:space="preserve"> </v>
      </c>
      <c r="E47" s="146" t="str">
        <f>IF($F$17=0," ",$F$17)</f>
        <v xml:space="preserve"> </v>
      </c>
      <c r="F47" s="146" t="str">
        <f>IF($H$17=0," ",$H$17)</f>
        <v xml:space="preserve"> </v>
      </c>
      <c r="G47" s="146" t="str">
        <f>IF($J$17=0," ",$J$17)</f>
        <v xml:space="preserve"> </v>
      </c>
      <c r="H47" s="160" t="str">
        <f>IF($L$17=0," ",$L$17)</f>
        <v xml:space="preserve"> </v>
      </c>
      <c r="I47" s="147" t="str">
        <f>IF($N$17=0," ",$N$17)</f>
        <v xml:space="preserve"> </v>
      </c>
      <c r="J47" s="148"/>
      <c r="K47" s="146"/>
      <c r="L47" s="146"/>
      <c r="M47" s="146"/>
      <c r="N47" s="146"/>
      <c r="O47" s="147"/>
    </row>
    <row r="48" spans="1:15" s="27" customFormat="1" ht="22.9" customHeight="1" x14ac:dyDescent="0.2">
      <c r="A48" s="51"/>
      <c r="B48" s="51"/>
      <c r="C48" s="74" t="s">
        <v>225</v>
      </c>
      <c r="D48" s="63" t="str">
        <f>IF('Inspection Worksheet'!D61=0," ",'Inspection Worksheet'!D61)</f>
        <v xml:space="preserve"> </v>
      </c>
      <c r="E48" s="63" t="str">
        <f>IF('Inspection Worksheet'!E61=0," ",'Inspection Worksheet'!E61)</f>
        <v xml:space="preserve"> </v>
      </c>
      <c r="F48" s="63" t="str">
        <f>IF('Inspection Worksheet'!F61=0," ",'Inspection Worksheet'!F61)</f>
        <v xml:space="preserve"> </v>
      </c>
      <c r="G48" s="63" t="str">
        <f>IF('Inspection Worksheet'!G61=0," ",'Inspection Worksheet'!G61)</f>
        <v xml:space="preserve"> </v>
      </c>
      <c r="H48" s="63" t="str">
        <f>IF('Inspection Worksheet'!H61=0," ",'Inspection Worksheet'!H61)</f>
        <v xml:space="preserve"> </v>
      </c>
      <c r="I48" s="63" t="str">
        <f>IF('Inspection Worksheet'!I61=0," ",'Inspection Worksheet'!I61)</f>
        <v xml:space="preserve"> </v>
      </c>
      <c r="J48" s="63" t="str">
        <f>IF('Inspection Worksheet'!J61=0," ",'Inspection Worksheet'!J61)</f>
        <v xml:space="preserve"> </v>
      </c>
      <c r="K48" s="63" t="str">
        <f>IF('Inspection Worksheet'!K61=0," ",'Inspection Worksheet'!K61)</f>
        <v xml:space="preserve"> </v>
      </c>
      <c r="L48" s="63" t="str">
        <f>IF('Inspection Worksheet'!L61=0," ",'Inspection Worksheet'!L61)</f>
        <v xml:space="preserve"> </v>
      </c>
      <c r="M48" s="63" t="str">
        <f>IF('Inspection Worksheet'!M61=0," ",'Inspection Worksheet'!M61)</f>
        <v xml:space="preserve"> </v>
      </c>
      <c r="N48" s="63" t="str">
        <f>IF('Inspection Worksheet'!N61=0," ",'Inspection Worksheet'!N61)</f>
        <v xml:space="preserve"> </v>
      </c>
      <c r="O48" s="63" t="str">
        <f>IF('Inspection Worksheet'!O61=0," ",'Inspection Worksheet'!O61)</f>
        <v xml:space="preserve"> </v>
      </c>
    </row>
    <row r="49" spans="1:15" s="27" customFormat="1" ht="22.9" customHeight="1" thickBot="1" x14ac:dyDescent="0.25">
      <c r="A49" s="51"/>
      <c r="B49" s="51"/>
      <c r="C49" s="74" t="s">
        <v>236</v>
      </c>
      <c r="D49" s="66" t="str">
        <f>IF('Inspection Worksheet'!D64=0," ",'Inspection Worksheet'!D64)</f>
        <v xml:space="preserve"> </v>
      </c>
      <c r="E49" s="66" t="str">
        <f>IF('Inspection Worksheet'!E64=0," ",'Inspection Worksheet'!E64)</f>
        <v xml:space="preserve"> </v>
      </c>
      <c r="F49" s="66" t="str">
        <f>IF('Inspection Worksheet'!F64=0," ",'Inspection Worksheet'!F64)</f>
        <v xml:space="preserve"> </v>
      </c>
      <c r="G49" s="66" t="str">
        <f>IF('Inspection Worksheet'!G64=0," ",'Inspection Worksheet'!G64)</f>
        <v xml:space="preserve"> </v>
      </c>
      <c r="H49" s="66" t="str">
        <f>IF('Inspection Worksheet'!H64=0," ",'Inspection Worksheet'!H64)</f>
        <v xml:space="preserve"> </v>
      </c>
      <c r="I49" s="66" t="str">
        <f>IF('Inspection Worksheet'!I64=0," ",'Inspection Worksheet'!I64)</f>
        <v xml:space="preserve"> </v>
      </c>
      <c r="J49" s="66" t="str">
        <f>IF('Inspection Worksheet'!J64=0," ",'Inspection Worksheet'!J64)</f>
        <v xml:space="preserve"> </v>
      </c>
      <c r="K49" s="66" t="str">
        <f>IF('Inspection Worksheet'!K64=0," ",'Inspection Worksheet'!K64)</f>
        <v xml:space="preserve"> </v>
      </c>
      <c r="L49" s="66" t="str">
        <f>IF('Inspection Worksheet'!L64=0," ",'Inspection Worksheet'!L64)</f>
        <v xml:space="preserve"> </v>
      </c>
      <c r="M49" s="66" t="str">
        <f>IF('Inspection Worksheet'!M64=0," ",'Inspection Worksheet'!M64)</f>
        <v xml:space="preserve"> </v>
      </c>
      <c r="N49" s="66" t="str">
        <f>IF('Inspection Worksheet'!N64=0," ",'Inspection Worksheet'!N64)</f>
        <v xml:space="preserve"> </v>
      </c>
      <c r="O49" s="66" t="str">
        <f>IF('Inspection Worksheet'!O64=0," ",'Inspection Worksheet'!O64)</f>
        <v xml:space="preserve"> </v>
      </c>
    </row>
    <row r="50" spans="1:15" ht="12" customHeight="1" x14ac:dyDescent="0.25">
      <c r="A50" s="42"/>
      <c r="B50" s="42"/>
      <c r="D50" s="44"/>
      <c r="E50" s="44"/>
      <c r="F50" s="44"/>
      <c r="G50" s="44"/>
      <c r="H50" s="44"/>
      <c r="I50" s="44"/>
      <c r="J50" s="57"/>
      <c r="K50" s="57"/>
      <c r="L50" s="57"/>
      <c r="M50" s="57"/>
      <c r="N50" s="57"/>
      <c r="O50" s="57"/>
    </row>
    <row r="51" spans="1:15" ht="42" customHeight="1" x14ac:dyDescent="0.3">
      <c r="A51" s="665" t="s">
        <v>353</v>
      </c>
      <c r="B51" s="665"/>
      <c r="C51" s="665"/>
      <c r="D51" s="665"/>
      <c r="E51" s="665"/>
      <c r="F51" s="665"/>
      <c r="G51" s="665"/>
      <c r="I51" s="11" t="s">
        <v>238</v>
      </c>
      <c r="J51" s="553" t="str">
        <f>IF('Inspection Worksheet'!J66=0," ",'Inspection Worksheet'!J66)</f>
        <v>5-10 psi for one hour</v>
      </c>
      <c r="K51" s="554"/>
      <c r="L51" s="554"/>
      <c r="M51" s="554"/>
      <c r="N51" s="554"/>
      <c r="O51" s="555"/>
    </row>
    <row r="52" spans="1:15" x14ac:dyDescent="0.25">
      <c r="A52" s="85"/>
      <c r="B52" s="69"/>
      <c r="C52" s="72"/>
      <c r="D52" s="11"/>
      <c r="J52" s="557" t="s">
        <v>239</v>
      </c>
      <c r="K52" s="558"/>
      <c r="L52" s="558"/>
      <c r="M52" s="558"/>
      <c r="N52" s="558"/>
      <c r="O52" s="559"/>
    </row>
    <row r="53" spans="1:15" x14ac:dyDescent="0.25">
      <c r="A53" s="85"/>
      <c r="B53" s="69"/>
      <c r="C53" s="72"/>
      <c r="D53" s="11"/>
      <c r="J53" s="41"/>
      <c r="K53" s="17"/>
      <c r="L53" s="17"/>
      <c r="M53" s="17"/>
      <c r="N53" s="17"/>
      <c r="O53" s="30"/>
    </row>
    <row r="54" spans="1:15" ht="15.75" thickBot="1" x14ac:dyDescent="0.3">
      <c r="A54" s="85"/>
      <c r="B54" s="69"/>
      <c r="C54" s="72"/>
      <c r="D54" s="11"/>
      <c r="J54" s="41" t="s">
        <v>250</v>
      </c>
      <c r="K54" s="17"/>
      <c r="L54" s="17"/>
      <c r="M54" s="17"/>
      <c r="N54" s="17"/>
      <c r="O54" s="30"/>
    </row>
    <row r="55" spans="1:15" ht="27.6" customHeight="1" thickBot="1" x14ac:dyDescent="0.3">
      <c r="A55" s="563" t="s">
        <v>251</v>
      </c>
      <c r="B55" s="563"/>
      <c r="C55" s="564"/>
      <c r="D55" s="145" t="str">
        <f>IF($D$17=0," ",$D$17)</f>
        <v xml:space="preserve"> </v>
      </c>
      <c r="E55" s="146" t="str">
        <f>IF($F$17=0," ",$F$17)</f>
        <v xml:space="preserve"> </v>
      </c>
      <c r="F55" s="146" t="str">
        <f>IF($H$17=0," ",$H$17)</f>
        <v xml:space="preserve"> </v>
      </c>
      <c r="G55" s="146" t="str">
        <f>IF($J$17=0," ",$J$17)</f>
        <v xml:space="preserve"> </v>
      </c>
      <c r="H55" s="160" t="str">
        <f>IF($L$17=0," ",$L$17)</f>
        <v xml:space="preserve"> </v>
      </c>
      <c r="I55" s="147" t="str">
        <f>IF($N$17=0," ",$N$17)</f>
        <v xml:space="preserve"> </v>
      </c>
      <c r="J55" s="145"/>
      <c r="K55" s="152"/>
      <c r="L55" s="152"/>
      <c r="M55" s="152"/>
      <c r="N55" s="152"/>
      <c r="O55" s="147"/>
    </row>
    <row r="56" spans="1:15" s="27" customFormat="1" ht="22.9" customHeight="1" x14ac:dyDescent="0.2">
      <c r="A56" s="25"/>
      <c r="B56" s="53"/>
      <c r="C56" s="338" t="s">
        <v>225</v>
      </c>
      <c r="D56" s="63" t="str">
        <f>IF('Inspection Worksheet'!D70=0," ",'Inspection Worksheet'!D70)</f>
        <v xml:space="preserve"> </v>
      </c>
      <c r="E56" s="64" t="str">
        <f>IF('Inspection Worksheet'!E70=0," ",'Inspection Worksheet'!E70)</f>
        <v xml:space="preserve"> </v>
      </c>
      <c r="F56" s="64" t="str">
        <f>IF('Inspection Worksheet'!F70=0," ",'Inspection Worksheet'!F70)</f>
        <v xml:space="preserve"> </v>
      </c>
      <c r="G56" s="64" t="str">
        <f>IF('Inspection Worksheet'!G70=0," ",'Inspection Worksheet'!G70)</f>
        <v xml:space="preserve"> </v>
      </c>
      <c r="H56" s="165" t="str">
        <f>IF('Inspection Worksheet'!H70=0," ",'Inspection Worksheet'!H70)</f>
        <v xml:space="preserve"> </v>
      </c>
      <c r="I56" s="65" t="str">
        <f>IF('Inspection Worksheet'!I70=0," ",'Inspection Worksheet'!I70)</f>
        <v xml:space="preserve"> </v>
      </c>
      <c r="J56" s="63" t="str">
        <f>IF('Inspection Worksheet'!J70=0," ",'Inspection Worksheet'!J70)</f>
        <v xml:space="preserve"> </v>
      </c>
      <c r="K56" s="64" t="str">
        <f>IF('Inspection Worksheet'!K70=0," ",'Inspection Worksheet'!K70)</f>
        <v xml:space="preserve"> </v>
      </c>
      <c r="L56" s="64" t="str">
        <f>IF('Inspection Worksheet'!L70=0," ",'Inspection Worksheet'!L70)</f>
        <v xml:space="preserve"> </v>
      </c>
      <c r="M56" s="64" t="str">
        <f>IF('Inspection Worksheet'!M70=0," ",'Inspection Worksheet'!M70)</f>
        <v xml:space="preserve"> </v>
      </c>
      <c r="N56" s="64" t="str">
        <f>IF('Inspection Worksheet'!N70=0," ",'Inspection Worksheet'!N70)</f>
        <v xml:space="preserve"> </v>
      </c>
      <c r="O56" s="65" t="str">
        <f>IF('Inspection Worksheet'!O70=0," ",'Inspection Worksheet'!O70)</f>
        <v xml:space="preserve"> </v>
      </c>
    </row>
    <row r="57" spans="1:15" s="27" customFormat="1" ht="22.9" customHeight="1" thickBot="1" x14ac:dyDescent="0.25">
      <c r="A57" s="25"/>
      <c r="B57" s="53"/>
      <c r="C57" s="338" t="s">
        <v>236</v>
      </c>
      <c r="D57" s="66" t="str">
        <f>IF('Inspection Worksheet'!D73=0," ",'Inspection Worksheet'!D73)</f>
        <v xml:space="preserve"> </v>
      </c>
      <c r="E57" s="122" t="str">
        <f>IF('Inspection Worksheet'!E73=0," ",'Inspection Worksheet'!E73)</f>
        <v xml:space="preserve"> </v>
      </c>
      <c r="F57" s="122" t="str">
        <f>IF('Inspection Worksheet'!F73=0," ",'Inspection Worksheet'!F73)</f>
        <v xml:space="preserve"> </v>
      </c>
      <c r="G57" s="122" t="str">
        <f>IF('Inspection Worksheet'!G73=0," ",'Inspection Worksheet'!G73)</f>
        <v xml:space="preserve"> </v>
      </c>
      <c r="H57" s="170" t="str">
        <f>IF('Inspection Worksheet'!H73=0," ",'Inspection Worksheet'!H73)</f>
        <v xml:space="preserve"> </v>
      </c>
      <c r="I57" s="123" t="str">
        <f>IF('Inspection Worksheet'!I73=0," ",'Inspection Worksheet'!I73)</f>
        <v xml:space="preserve"> </v>
      </c>
      <c r="J57" s="66" t="str">
        <f>IF('Inspection Worksheet'!J73=0," ",'Inspection Worksheet'!J73)</f>
        <v xml:space="preserve"> </v>
      </c>
      <c r="K57" s="122" t="str">
        <f>IF('Inspection Worksheet'!K73=0," ",'Inspection Worksheet'!K73)</f>
        <v xml:space="preserve"> </v>
      </c>
      <c r="L57" s="122" t="str">
        <f>IF('Inspection Worksheet'!L73=0," ",'Inspection Worksheet'!L73)</f>
        <v xml:space="preserve"> </v>
      </c>
      <c r="M57" s="122" t="str">
        <f>IF('Inspection Worksheet'!M73=0," ",'Inspection Worksheet'!M73)</f>
        <v xml:space="preserve"> </v>
      </c>
      <c r="N57" s="122" t="str">
        <f>IF('Inspection Worksheet'!N73=0," ",'Inspection Worksheet'!N73)</f>
        <v xml:space="preserve"> </v>
      </c>
      <c r="O57" s="123" t="str">
        <f>IF('Inspection Worksheet'!O73=0," ",'Inspection Worksheet'!O73)</f>
        <v xml:space="preserve"> </v>
      </c>
    </row>
    <row r="58" spans="1:15" ht="12" customHeight="1" thickBot="1" x14ac:dyDescent="0.3">
      <c r="A58" s="42"/>
      <c r="B58" s="42"/>
      <c r="D58" s="80"/>
      <c r="E58" s="80"/>
      <c r="F58" s="80"/>
      <c r="G58" s="80"/>
      <c r="H58" s="80"/>
      <c r="I58" s="80"/>
      <c r="J58" s="41" t="s">
        <v>252</v>
      </c>
      <c r="K58" s="80"/>
      <c r="L58" s="80"/>
      <c r="M58" s="80"/>
      <c r="N58" s="80"/>
      <c r="O58" s="80"/>
    </row>
    <row r="59" spans="1:15" ht="28.15" customHeight="1" thickBot="1" x14ac:dyDescent="0.3">
      <c r="A59" s="565" t="s">
        <v>253</v>
      </c>
      <c r="B59" s="565"/>
      <c r="C59" s="566"/>
      <c r="D59" s="145" t="str">
        <f>IF($D$17=0," ",$D$17)</f>
        <v xml:space="preserve"> </v>
      </c>
      <c r="E59" s="146" t="str">
        <f>IF($F$17=0," ",$F$17)</f>
        <v xml:space="preserve"> </v>
      </c>
      <c r="F59" s="146" t="str">
        <f>IF($H$17=0," ",$H$17)</f>
        <v xml:space="preserve"> </v>
      </c>
      <c r="G59" s="146" t="str">
        <f>IF($J$17=0," ",$J$17)</f>
        <v xml:space="preserve"> </v>
      </c>
      <c r="H59" s="160" t="str">
        <f>IF($L$17=0," ",$L$17)</f>
        <v xml:space="preserve"> </v>
      </c>
      <c r="I59" s="147" t="str">
        <f>IF($N$17=0," ",$N$17)</f>
        <v xml:space="preserve"> </v>
      </c>
      <c r="J59" s="145"/>
      <c r="K59" s="152"/>
      <c r="L59" s="152"/>
      <c r="M59" s="152"/>
      <c r="N59" s="152"/>
      <c r="O59" s="147"/>
    </row>
    <row r="60" spans="1:15" s="27" customFormat="1" ht="22.9" customHeight="1" x14ac:dyDescent="0.2">
      <c r="A60" s="664" t="s">
        <v>225</v>
      </c>
      <c r="B60" s="664"/>
      <c r="C60" s="664"/>
      <c r="D60" s="63" t="str">
        <f>IF('Inspection Worksheet'!D76=0," ",'Inspection Worksheet'!D76)</f>
        <v xml:space="preserve"> </v>
      </c>
      <c r="E60" s="64" t="str">
        <f>IF('Inspection Worksheet'!E76=0," ",'Inspection Worksheet'!E76)</f>
        <v xml:space="preserve"> </v>
      </c>
      <c r="F60" s="64" t="str">
        <f>IF('Inspection Worksheet'!F76=0," ",'Inspection Worksheet'!F76)</f>
        <v xml:space="preserve"> </v>
      </c>
      <c r="G60" s="64" t="str">
        <f>IF('Inspection Worksheet'!G76=0," ",'Inspection Worksheet'!G76)</f>
        <v xml:space="preserve"> </v>
      </c>
      <c r="H60" s="165" t="str">
        <f>IF('Inspection Worksheet'!H76=0," ",'Inspection Worksheet'!H76)</f>
        <v xml:space="preserve"> </v>
      </c>
      <c r="I60" s="65" t="str">
        <f>IF('Inspection Worksheet'!I76=0," ",'Inspection Worksheet'!I76)</f>
        <v xml:space="preserve"> </v>
      </c>
      <c r="J60" s="63" t="str">
        <f>IF('Inspection Worksheet'!J76=0," ",'Inspection Worksheet'!J76)</f>
        <v xml:space="preserve"> </v>
      </c>
      <c r="K60" s="64" t="str">
        <f>IF('Inspection Worksheet'!K76=0," ",'Inspection Worksheet'!K76)</f>
        <v xml:space="preserve"> </v>
      </c>
      <c r="L60" s="64" t="str">
        <f>IF('Inspection Worksheet'!L76=0," ",'Inspection Worksheet'!L76)</f>
        <v xml:space="preserve"> </v>
      </c>
      <c r="M60" s="64" t="str">
        <f>IF('Inspection Worksheet'!M76=0," ",'Inspection Worksheet'!M76)</f>
        <v xml:space="preserve"> </v>
      </c>
      <c r="N60" s="64" t="str">
        <f>IF('Inspection Worksheet'!N76=0," ",'Inspection Worksheet'!N76)</f>
        <v xml:space="preserve"> </v>
      </c>
      <c r="O60" s="65" t="str">
        <f>IF('Inspection Worksheet'!O76=0," ",'Inspection Worksheet'!O76)</f>
        <v xml:space="preserve"> </v>
      </c>
    </row>
    <row r="61" spans="1:15" s="27" customFormat="1" ht="22.9" customHeight="1" thickBot="1" x14ac:dyDescent="0.25">
      <c r="A61" s="664" t="s">
        <v>236</v>
      </c>
      <c r="B61" s="664"/>
      <c r="C61" s="664"/>
      <c r="D61" s="66" t="str">
        <f>IF('Inspection Worksheet'!D79=0," ",'Inspection Worksheet'!D79)</f>
        <v xml:space="preserve"> </v>
      </c>
      <c r="E61" s="122" t="str">
        <f>IF('Inspection Worksheet'!E79=0," ",'Inspection Worksheet'!E79)</f>
        <v xml:space="preserve"> </v>
      </c>
      <c r="F61" s="122" t="str">
        <f>IF('Inspection Worksheet'!F79=0," ",'Inspection Worksheet'!F79)</f>
        <v xml:space="preserve"> </v>
      </c>
      <c r="G61" s="122" t="str">
        <f>IF('Inspection Worksheet'!G79=0," ",'Inspection Worksheet'!G79)</f>
        <v xml:space="preserve"> </v>
      </c>
      <c r="H61" s="170" t="str">
        <f>IF('Inspection Worksheet'!H79=0," ",'Inspection Worksheet'!H79)</f>
        <v xml:space="preserve"> </v>
      </c>
      <c r="I61" s="123" t="str">
        <f>IF('Inspection Worksheet'!I79=0," ",'Inspection Worksheet'!I79)</f>
        <v xml:space="preserve"> </v>
      </c>
      <c r="J61" s="66" t="str">
        <f>IF('Inspection Worksheet'!J79=0," ",'Inspection Worksheet'!J79)</f>
        <v xml:space="preserve"> </v>
      </c>
      <c r="K61" s="122" t="str">
        <f>IF('Inspection Worksheet'!K79=0," ",'Inspection Worksheet'!K79)</f>
        <v xml:space="preserve"> </v>
      </c>
      <c r="L61" s="122" t="str">
        <f>IF('Inspection Worksheet'!L79=0," ",'Inspection Worksheet'!L79)</f>
        <v xml:space="preserve"> </v>
      </c>
      <c r="M61" s="122" t="str">
        <f>IF('Inspection Worksheet'!M79=0," ",'Inspection Worksheet'!M79)</f>
        <v xml:space="preserve"> </v>
      </c>
      <c r="N61" s="122" t="str">
        <f>IF('Inspection Worksheet'!N79=0," ",'Inspection Worksheet'!N79)</f>
        <v xml:space="preserve"> </v>
      </c>
      <c r="O61" s="123" t="str">
        <f>IF('Inspection Worksheet'!O79=0," ",'Inspection Worksheet'!O79)</f>
        <v xml:space="preserve"> </v>
      </c>
    </row>
    <row r="62" spans="1:15" ht="12" customHeight="1" thickBot="1" x14ac:dyDescent="0.3">
      <c r="A62" s="26"/>
      <c r="B62" s="29"/>
      <c r="C62" s="4"/>
      <c r="D62" s="4"/>
      <c r="E62" s="4"/>
      <c r="F62" s="4"/>
      <c r="G62" s="4"/>
      <c r="H62" s="4"/>
      <c r="I62" s="4"/>
      <c r="J62" s="41" t="s">
        <v>254</v>
      </c>
      <c r="K62" s="4"/>
      <c r="L62" s="4"/>
      <c r="M62" s="4"/>
      <c r="N62" s="4"/>
      <c r="O62" s="4"/>
    </row>
    <row r="63" spans="1:15" ht="28.15" customHeight="1" thickBot="1" x14ac:dyDescent="0.3">
      <c r="A63" s="565" t="s">
        <v>255</v>
      </c>
      <c r="B63" s="565"/>
      <c r="C63" s="666"/>
      <c r="D63" s="145" t="str">
        <f>IF($D$17=0," ",$D$17)</f>
        <v xml:space="preserve"> </v>
      </c>
      <c r="E63" s="146" t="str">
        <f>IF($F$17=0," ",$F$17)</f>
        <v xml:space="preserve"> </v>
      </c>
      <c r="F63" s="146" t="str">
        <f>IF($H$17=0," ",$H$17)</f>
        <v xml:space="preserve"> </v>
      </c>
      <c r="G63" s="146" t="str">
        <f>IF($J$17=0," ",$J$17)</f>
        <v xml:space="preserve"> </v>
      </c>
      <c r="H63" s="160" t="str">
        <f>IF($L$17=0," ",$L$17)</f>
        <v xml:space="preserve"> </v>
      </c>
      <c r="I63" s="147" t="str">
        <f>IF($N$17=0," ",$N$17)</f>
        <v xml:space="preserve"> </v>
      </c>
      <c r="J63" s="145"/>
      <c r="K63" s="152"/>
      <c r="L63" s="152"/>
      <c r="M63" s="152"/>
      <c r="N63" s="152"/>
      <c r="O63" s="147"/>
    </row>
    <row r="64" spans="1:15" s="27" customFormat="1" ht="22.9" customHeight="1" x14ac:dyDescent="0.2">
      <c r="B64" s="664" t="s">
        <v>225</v>
      </c>
      <c r="C64" s="664"/>
      <c r="D64" s="63" t="str">
        <f>IF('Inspection Worksheet'!D82=0," ",'Inspection Worksheet'!D82)</f>
        <v xml:space="preserve"> </v>
      </c>
      <c r="E64" s="64" t="str">
        <f>IF('Inspection Worksheet'!E82=0," ",'Inspection Worksheet'!E82)</f>
        <v xml:space="preserve"> </v>
      </c>
      <c r="F64" s="64" t="str">
        <f>IF('Inspection Worksheet'!F82=0," ",'Inspection Worksheet'!F82)</f>
        <v xml:space="preserve"> </v>
      </c>
      <c r="G64" s="64" t="str">
        <f>IF('Inspection Worksheet'!G82=0," ",'Inspection Worksheet'!G82)</f>
        <v xml:space="preserve"> </v>
      </c>
      <c r="H64" s="165" t="str">
        <f>IF('Inspection Worksheet'!H82=0," ",'Inspection Worksheet'!H82)</f>
        <v xml:space="preserve"> </v>
      </c>
      <c r="I64" s="65" t="str">
        <f>IF('Inspection Worksheet'!I82=0," ",'Inspection Worksheet'!I82)</f>
        <v xml:space="preserve"> </v>
      </c>
      <c r="J64" s="63" t="str">
        <f>IF('Inspection Worksheet'!J82=0," ",'Inspection Worksheet'!J82)</f>
        <v xml:space="preserve"> </v>
      </c>
      <c r="K64" s="64" t="str">
        <f>IF('Inspection Worksheet'!K82=0," ",'Inspection Worksheet'!K82)</f>
        <v xml:space="preserve"> </v>
      </c>
      <c r="L64" s="64" t="str">
        <f>IF('Inspection Worksheet'!L82=0," ",'Inspection Worksheet'!L82)</f>
        <v xml:space="preserve"> </v>
      </c>
      <c r="M64" s="64" t="str">
        <f>IF('Inspection Worksheet'!M82=0," ",'Inspection Worksheet'!M82)</f>
        <v xml:space="preserve"> </v>
      </c>
      <c r="N64" s="64" t="str">
        <f>IF('Inspection Worksheet'!N82=0," ",'Inspection Worksheet'!N82)</f>
        <v xml:space="preserve"> </v>
      </c>
      <c r="O64" s="65" t="str">
        <f>IF('Inspection Worksheet'!O82=0," ",'Inspection Worksheet'!O82)</f>
        <v xml:space="preserve"> </v>
      </c>
    </row>
    <row r="65" spans="1:16" s="27" customFormat="1" ht="22.9" customHeight="1" thickBot="1" x14ac:dyDescent="0.25">
      <c r="B65" s="664" t="s">
        <v>236</v>
      </c>
      <c r="C65" s="664"/>
      <c r="D65" s="66" t="str">
        <f>IF('Inspection Worksheet'!D85=0," ",'Inspection Worksheet'!D85)</f>
        <v xml:space="preserve"> </v>
      </c>
      <c r="E65" s="122" t="str">
        <f>IF('Inspection Worksheet'!E85=0," ",'Inspection Worksheet'!E85)</f>
        <v xml:space="preserve"> </v>
      </c>
      <c r="F65" s="122" t="str">
        <f>IF('Inspection Worksheet'!F85=0," ",'Inspection Worksheet'!F85)</f>
        <v xml:space="preserve"> </v>
      </c>
      <c r="G65" s="122" t="str">
        <f>IF('Inspection Worksheet'!G85=0," ",'Inspection Worksheet'!G85)</f>
        <v xml:space="preserve"> </v>
      </c>
      <c r="H65" s="170" t="str">
        <f>IF('Inspection Worksheet'!H85=0," ",'Inspection Worksheet'!H85)</f>
        <v xml:space="preserve"> </v>
      </c>
      <c r="I65" s="123" t="str">
        <f>IF('Inspection Worksheet'!I85=0," ",'Inspection Worksheet'!I85)</f>
        <v xml:space="preserve"> </v>
      </c>
      <c r="J65" s="66" t="str">
        <f>IF('Inspection Worksheet'!J85=0," ",'Inspection Worksheet'!J85)</f>
        <v xml:space="preserve"> </v>
      </c>
      <c r="K65" s="122" t="str">
        <f>IF('Inspection Worksheet'!K85=0," ",'Inspection Worksheet'!K85)</f>
        <v xml:space="preserve"> </v>
      </c>
      <c r="L65" s="122" t="str">
        <f>IF('Inspection Worksheet'!L85=0," ",'Inspection Worksheet'!L85)</f>
        <v xml:space="preserve"> </v>
      </c>
      <c r="M65" s="122" t="str">
        <f>IF('Inspection Worksheet'!M85=0," ",'Inspection Worksheet'!M85)</f>
        <v xml:space="preserve"> </v>
      </c>
      <c r="N65" s="122" t="str">
        <f>IF('Inspection Worksheet'!N85=0," ",'Inspection Worksheet'!N85)</f>
        <v xml:space="preserve"> </v>
      </c>
      <c r="O65" s="123" t="str">
        <f>IF('Inspection Worksheet'!O85=0," ",'Inspection Worksheet'!O85)</f>
        <v xml:space="preserve"> </v>
      </c>
    </row>
    <row r="66" spans="1:16" ht="12" customHeight="1" x14ac:dyDescent="0.25">
      <c r="B66" s="81"/>
      <c r="C66" s="81"/>
      <c r="D66" s="16"/>
      <c r="E66" s="16"/>
      <c r="F66" s="16"/>
      <c r="G66" s="16"/>
      <c r="H66" s="16"/>
      <c r="I66" s="16"/>
      <c r="J66" s="125"/>
      <c r="K66" s="125"/>
      <c r="L66" s="125"/>
      <c r="M66" s="125"/>
      <c r="N66" s="125"/>
      <c r="O66" s="125"/>
    </row>
    <row r="67" spans="1:16" ht="20.45" customHeight="1" x14ac:dyDescent="0.3">
      <c r="A67" s="665" t="s">
        <v>391</v>
      </c>
      <c r="B67" s="665"/>
      <c r="C67" s="665"/>
      <c r="D67" s="665"/>
      <c r="E67" s="665"/>
      <c r="F67" s="665"/>
      <c r="G67" s="665"/>
      <c r="I67" s="11" t="s">
        <v>238</v>
      </c>
      <c r="J67" s="553" t="str">
        <f>IF('Inspection Worksheet'!J87=0," ",'Inspection Worksheet'!J87)</f>
        <v>5-10 psi for one hour</v>
      </c>
      <c r="K67" s="554"/>
      <c r="L67" s="554"/>
      <c r="M67" s="554"/>
      <c r="N67" s="554"/>
      <c r="O67" s="555"/>
    </row>
    <row r="68" spans="1:16" x14ac:dyDescent="0.25">
      <c r="A68" s="85"/>
      <c r="B68" s="69"/>
      <c r="C68" s="72"/>
      <c r="D68" s="11"/>
      <c r="J68" s="557" t="s">
        <v>239</v>
      </c>
      <c r="K68" s="558"/>
      <c r="L68" s="558"/>
      <c r="M68" s="558"/>
      <c r="N68" s="558"/>
      <c r="O68" s="559"/>
    </row>
    <row r="69" spans="1:16" ht="15.75" thickBot="1" x14ac:dyDescent="0.3">
      <c r="A69" s="85"/>
      <c r="B69" s="69"/>
      <c r="C69" s="72"/>
      <c r="D69" s="11"/>
      <c r="J69" s="545" t="s">
        <v>257</v>
      </c>
      <c r="K69" s="545"/>
      <c r="L69" s="545"/>
      <c r="M69" s="545"/>
      <c r="N69" s="545"/>
      <c r="O69" s="545"/>
    </row>
    <row r="70" spans="1:16" ht="27.6" customHeight="1" thickBot="1" x14ac:dyDescent="0.3">
      <c r="A70" s="563" t="s">
        <v>258</v>
      </c>
      <c r="B70" s="563"/>
      <c r="C70" s="564"/>
      <c r="D70" s="145" t="str">
        <f>IF($D$17=0," ",$D$17)</f>
        <v xml:space="preserve"> </v>
      </c>
      <c r="E70" s="146" t="str">
        <f>IF($F$17=0," ",$F$17)</f>
        <v xml:space="preserve"> </v>
      </c>
      <c r="F70" s="146" t="str">
        <f>IF($H$17=0," ",$H$17)</f>
        <v xml:space="preserve"> </v>
      </c>
      <c r="G70" s="146" t="str">
        <f>IF($J$17=0," ",$J$17)</f>
        <v xml:space="preserve"> </v>
      </c>
      <c r="H70" s="160" t="str">
        <f>IF($L$17=0," ",$L$17)</f>
        <v xml:space="preserve"> </v>
      </c>
      <c r="I70" s="147" t="str">
        <f>IF($N$17=0," ",$N$17)</f>
        <v xml:space="preserve"> </v>
      </c>
      <c r="J70" s="145"/>
      <c r="K70" s="152"/>
      <c r="L70" s="152"/>
      <c r="M70" s="152"/>
      <c r="N70" s="152"/>
      <c r="O70" s="147"/>
    </row>
    <row r="71" spans="1:16" s="27" customFormat="1" ht="22.9" customHeight="1" x14ac:dyDescent="0.2">
      <c r="B71" s="560" t="s">
        <v>225</v>
      </c>
      <c r="C71" s="560"/>
      <c r="D71" s="59" t="str">
        <f>IF('Inspection Worksheet'!D91=0," ",'Inspection Worksheet'!D91)</f>
        <v xml:space="preserve"> </v>
      </c>
      <c r="E71" s="60" t="str">
        <f>IF('Inspection Worksheet'!E91=0," ",'Inspection Worksheet'!E91)</f>
        <v xml:space="preserve"> </v>
      </c>
      <c r="F71" s="60" t="str">
        <f>IF('Inspection Worksheet'!F91=0," ",'Inspection Worksheet'!F91)</f>
        <v xml:space="preserve"> </v>
      </c>
      <c r="G71" s="60" t="str">
        <f>IF('Inspection Worksheet'!G91=0," ",'Inspection Worksheet'!G91)</f>
        <v xml:space="preserve"> </v>
      </c>
      <c r="H71" s="165" t="str">
        <f>IF('Inspection Worksheet'!H91=0," ",'Inspection Worksheet'!H91)</f>
        <v xml:space="preserve"> </v>
      </c>
      <c r="I71" s="61" t="str">
        <f>IF('Inspection Worksheet'!I91=0," ",'Inspection Worksheet'!I91)</f>
        <v xml:space="preserve"> </v>
      </c>
      <c r="J71" s="59" t="str">
        <f>IF('Inspection Worksheet'!J91=0," ",'Inspection Worksheet'!J91)</f>
        <v xml:space="preserve"> </v>
      </c>
      <c r="K71" s="60" t="str">
        <f>IF('Inspection Worksheet'!K91=0," ",'Inspection Worksheet'!K91)</f>
        <v xml:space="preserve"> </v>
      </c>
      <c r="L71" s="60" t="str">
        <f>IF('Inspection Worksheet'!L91=0," ",'Inspection Worksheet'!L91)</f>
        <v xml:space="preserve"> </v>
      </c>
      <c r="M71" s="60" t="str">
        <f>IF('Inspection Worksheet'!M91=0," ",'Inspection Worksheet'!M91)</f>
        <v xml:space="preserve"> </v>
      </c>
      <c r="N71" s="60" t="str">
        <f>IF('Inspection Worksheet'!N91=0," ",'Inspection Worksheet'!N91)</f>
        <v xml:space="preserve"> </v>
      </c>
      <c r="O71" s="61" t="str">
        <f>IF('Inspection Worksheet'!O91=0," ",'Inspection Worksheet'!O91)</f>
        <v xml:space="preserve"> </v>
      </c>
    </row>
    <row r="72" spans="1:16" ht="28.9" customHeight="1" x14ac:dyDescent="0.25">
      <c r="B72" s="74"/>
      <c r="C72" s="74" t="s">
        <v>236</v>
      </c>
      <c r="D72" s="58" t="str">
        <f>IF('Inspection Worksheet'!D94=0," ",'Inspection Worksheet'!D94)</f>
        <v xml:space="preserve"> </v>
      </c>
      <c r="E72" s="94" t="str">
        <f>IF('Inspection Worksheet'!E94=0," ",'Inspection Worksheet'!E94)</f>
        <v xml:space="preserve"> </v>
      </c>
      <c r="F72" s="94" t="str">
        <f>IF('Inspection Worksheet'!F94=0," ",'Inspection Worksheet'!F94)</f>
        <v xml:space="preserve"> </v>
      </c>
      <c r="G72" s="94" t="str">
        <f>IF('Inspection Worksheet'!G94=0," ",'Inspection Worksheet'!G94)</f>
        <v xml:space="preserve"> </v>
      </c>
      <c r="H72" s="166" t="str">
        <f>IF('Inspection Worksheet'!H94=0," ",'Inspection Worksheet'!H94)</f>
        <v xml:space="preserve"> </v>
      </c>
      <c r="I72" s="95" t="str">
        <f>IF('Inspection Worksheet'!I94=0," ",'Inspection Worksheet'!I94)</f>
        <v xml:space="preserve"> </v>
      </c>
      <c r="J72" s="58" t="str">
        <f>IF('Inspection Worksheet'!J94=0," ",'Inspection Worksheet'!J94)</f>
        <v xml:space="preserve"> </v>
      </c>
      <c r="K72" s="94" t="str">
        <f>IF('Inspection Worksheet'!K94=0," ",'Inspection Worksheet'!K94)</f>
        <v xml:space="preserve"> </v>
      </c>
      <c r="L72" s="94" t="str">
        <f>IF('Inspection Worksheet'!L94=0," ",'Inspection Worksheet'!L94)</f>
        <v xml:space="preserve"> </v>
      </c>
      <c r="M72" s="94" t="str">
        <f>IF('Inspection Worksheet'!M94=0," ",'Inspection Worksheet'!M94)</f>
        <v xml:space="preserve"> </v>
      </c>
      <c r="N72" s="94" t="str">
        <f>IF('Inspection Worksheet'!N94=0," ",'Inspection Worksheet'!N94)</f>
        <v xml:space="preserve"> </v>
      </c>
      <c r="O72" s="95" t="str">
        <f>IF('Inspection Worksheet'!O94=0," ",'Inspection Worksheet'!O94)</f>
        <v xml:space="preserve"> </v>
      </c>
    </row>
    <row r="73" spans="1:16" ht="28.9" customHeight="1" x14ac:dyDescent="0.25">
      <c r="B73" s="74"/>
      <c r="C73" s="74" t="s">
        <v>280</v>
      </c>
      <c r="D73" s="126"/>
      <c r="E73" s="127"/>
      <c r="F73" s="127"/>
      <c r="G73" s="127"/>
      <c r="H73" s="167"/>
      <c r="I73" s="135"/>
      <c r="J73" s="128"/>
      <c r="K73" s="129"/>
      <c r="L73" s="129"/>
      <c r="M73" s="129"/>
      <c r="N73" s="129"/>
      <c r="O73" s="130"/>
    </row>
    <row r="74" spans="1:16" ht="28.9" customHeight="1" thickBot="1" x14ac:dyDescent="0.3">
      <c r="B74" s="74"/>
      <c r="C74" s="74" t="s">
        <v>236</v>
      </c>
      <c r="D74" s="131"/>
      <c r="E74" s="132"/>
      <c r="F74" s="132"/>
      <c r="G74" s="132"/>
      <c r="H74" s="162"/>
      <c r="I74" s="133"/>
      <c r="J74" s="131"/>
      <c r="K74" s="132"/>
      <c r="L74" s="132"/>
      <c r="M74" s="132"/>
      <c r="N74" s="132"/>
      <c r="O74" s="133"/>
    </row>
    <row r="75" spans="1:16" ht="27.6" customHeight="1" thickBot="1" x14ac:dyDescent="0.3">
      <c r="A75" s="563" t="s">
        <v>185</v>
      </c>
      <c r="B75" s="563"/>
      <c r="C75" s="564"/>
      <c r="D75" s="145" t="str">
        <f>IF($D$17=0," ",$D$17)</f>
        <v xml:space="preserve"> </v>
      </c>
      <c r="E75" s="146" t="str">
        <f>IF($F$17=0," ",$F$17)</f>
        <v xml:space="preserve"> </v>
      </c>
      <c r="F75" s="146" t="str">
        <f>IF($H$17=0," ",$H$17)</f>
        <v xml:space="preserve"> </v>
      </c>
      <c r="G75" s="146" t="str">
        <f>IF($J$17=0," ",$J$17)</f>
        <v xml:space="preserve"> </v>
      </c>
      <c r="H75" s="160" t="str">
        <f>IF($L$17=0," ",$L$17)</f>
        <v xml:space="preserve"> </v>
      </c>
      <c r="I75" s="147" t="str">
        <f>IF($N$17=0," ",$N$17)</f>
        <v xml:space="preserve"> </v>
      </c>
      <c r="J75" s="145"/>
      <c r="K75" s="152"/>
      <c r="L75" s="152"/>
      <c r="M75" s="152"/>
      <c r="N75" s="152"/>
      <c r="O75" s="147"/>
    </row>
    <row r="76" spans="1:16" s="27" customFormat="1" ht="22.9" customHeight="1" x14ac:dyDescent="0.2">
      <c r="B76" s="560" t="s">
        <v>225</v>
      </c>
      <c r="C76" s="560"/>
      <c r="D76" s="63" t="str">
        <f>IF('Inspection Worksheet'!D96=0," ",'Inspection Worksheet'!D96)</f>
        <v xml:space="preserve"> </v>
      </c>
      <c r="E76" s="64" t="str">
        <f>IF('Inspection Worksheet'!E96=0," ",'Inspection Worksheet'!E96)</f>
        <v xml:space="preserve"> </v>
      </c>
      <c r="F76" s="64" t="str">
        <f>IF('Inspection Worksheet'!F96=0," ",'Inspection Worksheet'!F96)</f>
        <v xml:space="preserve"> </v>
      </c>
      <c r="G76" s="64" t="str">
        <f>IF('Inspection Worksheet'!G96=0," ",'Inspection Worksheet'!G96)</f>
        <v xml:space="preserve"> </v>
      </c>
      <c r="H76" s="165" t="str">
        <f>IF('Inspection Worksheet'!H96=0," ",'Inspection Worksheet'!H96)</f>
        <v xml:space="preserve"> </v>
      </c>
      <c r="I76" s="65" t="str">
        <f>IF('Inspection Worksheet'!I96=0," ",'Inspection Worksheet'!I96)</f>
        <v xml:space="preserve"> </v>
      </c>
      <c r="J76" s="63" t="str">
        <f>IF('Inspection Worksheet'!J96=0," ",'Inspection Worksheet'!J96)</f>
        <v xml:space="preserve"> </v>
      </c>
      <c r="K76" s="64" t="str">
        <f>IF('Inspection Worksheet'!K96=0," ",'Inspection Worksheet'!K96)</f>
        <v xml:space="preserve"> </v>
      </c>
      <c r="L76" s="64" t="str">
        <f>IF('Inspection Worksheet'!L96=0," ",'Inspection Worksheet'!L96)</f>
        <v xml:space="preserve"> </v>
      </c>
      <c r="M76" s="64" t="str">
        <f>IF('Inspection Worksheet'!M96=0," ",'Inspection Worksheet'!M96)</f>
        <v xml:space="preserve"> </v>
      </c>
      <c r="N76" s="64" t="str">
        <f>IF('Inspection Worksheet'!N96=0," ",'Inspection Worksheet'!N96)</f>
        <v xml:space="preserve"> </v>
      </c>
      <c r="O76" s="65" t="str">
        <f>IF('Inspection Worksheet'!O96=0," ",'Inspection Worksheet'!O96)</f>
        <v xml:space="preserve"> </v>
      </c>
    </row>
    <row r="77" spans="1:16" ht="28.15" customHeight="1" x14ac:dyDescent="0.25">
      <c r="B77" s="74"/>
      <c r="C77" s="74" t="s">
        <v>236</v>
      </c>
      <c r="D77" s="134" t="str">
        <f>IF('Inspection Worksheet'!D99=0," ",'Inspection Worksheet'!D99)</f>
        <v xml:space="preserve"> </v>
      </c>
      <c r="E77" s="139" t="str">
        <f>IF('Inspection Worksheet'!E99=0," ",'Inspection Worksheet'!E99)</f>
        <v xml:space="preserve"> </v>
      </c>
      <c r="F77" s="139" t="str">
        <f>IF('Inspection Worksheet'!F99=0," ",'Inspection Worksheet'!F99)</f>
        <v xml:space="preserve"> </v>
      </c>
      <c r="G77" s="139" t="str">
        <f>IF('Inspection Worksheet'!G99=0," ",'Inspection Worksheet'!G99)</f>
        <v xml:space="preserve"> </v>
      </c>
      <c r="H77" s="163" t="str">
        <f>IF('Inspection Worksheet'!H99=0," ",'Inspection Worksheet'!H99)</f>
        <v xml:space="preserve"> </v>
      </c>
      <c r="I77" s="140" t="str">
        <f>IF('Inspection Worksheet'!I99=0," ",'Inspection Worksheet'!I99)</f>
        <v xml:space="preserve"> </v>
      </c>
      <c r="J77" s="134" t="str">
        <f>IF('Inspection Worksheet'!J99=0," ",'Inspection Worksheet'!J99)</f>
        <v xml:space="preserve"> </v>
      </c>
      <c r="K77" s="139" t="str">
        <f>IF('Inspection Worksheet'!K99=0," ",'Inspection Worksheet'!K99)</f>
        <v xml:space="preserve"> </v>
      </c>
      <c r="L77" s="139" t="str">
        <f>IF('Inspection Worksheet'!L99=0," ",'Inspection Worksheet'!L99)</f>
        <v xml:space="preserve"> </v>
      </c>
      <c r="M77" s="139" t="str">
        <f>IF('Inspection Worksheet'!M99=0," ",'Inspection Worksheet'!M99)</f>
        <v xml:space="preserve"> </v>
      </c>
      <c r="N77" s="139" t="str">
        <f>IF('Inspection Worksheet'!N99=0," ",'Inspection Worksheet'!N99)</f>
        <v xml:space="preserve"> </v>
      </c>
      <c r="O77" s="140" t="str">
        <f>IF('Inspection Worksheet'!O99=0," ",'Inspection Worksheet'!O99)</f>
        <v xml:space="preserve"> </v>
      </c>
    </row>
    <row r="78" spans="1:16" ht="28.9" customHeight="1" x14ac:dyDescent="0.25">
      <c r="B78" s="74"/>
      <c r="C78" s="74" t="s">
        <v>280</v>
      </c>
      <c r="D78" s="126"/>
      <c r="E78" s="127"/>
      <c r="F78" s="127"/>
      <c r="G78" s="127"/>
      <c r="H78" s="167"/>
      <c r="I78" s="135"/>
      <c r="J78" s="128"/>
      <c r="K78" s="129"/>
      <c r="L78" s="129"/>
      <c r="M78" s="129"/>
      <c r="N78" s="129"/>
      <c r="O78" s="130"/>
    </row>
    <row r="79" spans="1:16" ht="28.9" customHeight="1" thickBot="1" x14ac:dyDescent="0.3">
      <c r="B79" s="74"/>
      <c r="C79" s="74" t="s">
        <v>236</v>
      </c>
      <c r="D79" s="136"/>
      <c r="E79" s="137"/>
      <c r="F79" s="137"/>
      <c r="G79" s="137"/>
      <c r="H79" s="168"/>
      <c r="I79" s="138"/>
      <c r="J79" s="136"/>
      <c r="K79" s="137"/>
      <c r="L79" s="137"/>
      <c r="M79" s="137"/>
      <c r="N79" s="137"/>
      <c r="O79" s="138"/>
    </row>
    <row r="80" spans="1:16" ht="14.45" customHeight="1" thickBot="1" x14ac:dyDescent="0.3">
      <c r="A80" s="2"/>
      <c r="C80" s="82"/>
      <c r="D80" s="36"/>
      <c r="E80" s="9"/>
      <c r="F80" s="9"/>
      <c r="G80" s="9"/>
      <c r="J80" s="544"/>
      <c r="K80" s="544"/>
      <c r="L80" s="544"/>
      <c r="M80" s="544"/>
      <c r="N80" s="544"/>
      <c r="O80" s="544"/>
      <c r="P80" s="17"/>
    </row>
    <row r="81" spans="1:16" ht="15.75" thickBot="1" x14ac:dyDescent="0.3">
      <c r="B81" s="5"/>
      <c r="D81" s="659" t="s">
        <v>262</v>
      </c>
      <c r="E81" s="660"/>
      <c r="F81" s="660" t="s">
        <v>263</v>
      </c>
      <c r="G81" s="660"/>
      <c r="H81" s="660" t="s">
        <v>263</v>
      </c>
      <c r="I81" s="660"/>
      <c r="J81" s="660"/>
      <c r="K81" s="661"/>
      <c r="L81" s="660"/>
      <c r="M81" s="661"/>
      <c r="N81" s="660"/>
      <c r="O81" s="662"/>
      <c r="P81" s="47"/>
    </row>
    <row r="82" spans="1:16" ht="28.15" customHeight="1" x14ac:dyDescent="0.25">
      <c r="B82" s="561" t="s">
        <v>225</v>
      </c>
      <c r="C82" s="561"/>
      <c r="D82" s="663" t="str">
        <f>IF('Inspection Worksheet'!D105=0," ",'Inspection Worksheet'!D105)</f>
        <v xml:space="preserve"> </v>
      </c>
      <c r="E82" s="626"/>
      <c r="F82" s="625" t="str">
        <f>IF('Inspection Worksheet'!F105=0," ",'Inspection Worksheet'!F105)</f>
        <v xml:space="preserve"> </v>
      </c>
      <c r="G82" s="626"/>
      <c r="H82" s="625" t="str">
        <f>IF('Inspection Worksheet'!H105=0," ",'Inspection Worksheet'!H105)</f>
        <v xml:space="preserve"> </v>
      </c>
      <c r="I82" s="626"/>
      <c r="J82" s="625" t="str">
        <f>IF('Inspection Worksheet'!J105=0," ",'Inspection Worksheet'!J105)</f>
        <v xml:space="preserve"> </v>
      </c>
      <c r="K82" s="626"/>
      <c r="L82" s="625" t="str">
        <f>IF('Inspection Worksheet'!L105=0," ",'Inspection Worksheet'!L105)</f>
        <v xml:space="preserve"> </v>
      </c>
      <c r="M82" s="626"/>
      <c r="N82" s="625" t="str">
        <f>IF('Inspection Worksheet'!N105=0," ",'Inspection Worksheet'!N105)</f>
        <v xml:space="preserve"> </v>
      </c>
      <c r="O82" s="627"/>
      <c r="P82" s="17"/>
    </row>
    <row r="83" spans="1:16" ht="28.15" customHeight="1" x14ac:dyDescent="0.25">
      <c r="B83" s="79"/>
      <c r="C83" s="79" t="s">
        <v>236</v>
      </c>
      <c r="D83" s="636" t="str">
        <f>IF('Inspection Worksheet'!D108=0," ",'Inspection Worksheet'!D108)</f>
        <v xml:space="preserve"> </v>
      </c>
      <c r="E83" s="613"/>
      <c r="F83" s="613" t="str">
        <f>IF('Inspection Worksheet'!F108=0," ",'Inspection Worksheet'!F108)</f>
        <v xml:space="preserve"> </v>
      </c>
      <c r="G83" s="613"/>
      <c r="H83" s="613" t="str">
        <f>IF('Inspection Worksheet'!H108=0," ",'Inspection Worksheet'!H108)</f>
        <v xml:space="preserve"> </v>
      </c>
      <c r="I83" s="613"/>
      <c r="J83" s="613" t="str">
        <f>IF('Inspection Worksheet'!J108=0," ",'Inspection Worksheet'!J108)</f>
        <v xml:space="preserve"> </v>
      </c>
      <c r="K83" s="613"/>
      <c r="L83" s="613" t="str">
        <f>IF('Inspection Worksheet'!L108=0," ",'Inspection Worksheet'!L108)</f>
        <v xml:space="preserve"> </v>
      </c>
      <c r="M83" s="613"/>
      <c r="N83" s="613" t="str">
        <f>IF('Inspection Worksheet'!N108=0," ",'Inspection Worksheet'!N108)</f>
        <v xml:space="preserve"> </v>
      </c>
      <c r="O83" s="637"/>
    </row>
    <row r="84" spans="1:16" ht="28.15" customHeight="1" x14ac:dyDescent="0.25">
      <c r="A84" s="672" t="s">
        <v>280</v>
      </c>
      <c r="B84" s="672"/>
      <c r="C84" s="672"/>
      <c r="D84" s="641"/>
      <c r="E84" s="613"/>
      <c r="F84" s="613"/>
      <c r="G84" s="613"/>
      <c r="H84" s="613"/>
      <c r="I84" s="613"/>
      <c r="J84" s="613"/>
      <c r="K84" s="613"/>
      <c r="L84" s="613"/>
      <c r="M84" s="613"/>
      <c r="N84" s="613"/>
      <c r="O84" s="637"/>
    </row>
    <row r="85" spans="1:16" ht="28.15" customHeight="1" thickBot="1" x14ac:dyDescent="0.3">
      <c r="B85" s="79"/>
      <c r="C85" s="79" t="s">
        <v>236</v>
      </c>
      <c r="D85" s="639"/>
      <c r="E85" s="614"/>
      <c r="F85" s="614"/>
      <c r="G85" s="614"/>
      <c r="H85" s="614"/>
      <c r="I85" s="614"/>
      <c r="J85" s="614"/>
      <c r="K85" s="614"/>
      <c r="L85" s="614"/>
      <c r="M85" s="614"/>
      <c r="N85" s="614"/>
      <c r="O85" s="624"/>
    </row>
    <row r="86" spans="1:16" ht="11.45" customHeight="1" x14ac:dyDescent="0.25"/>
    <row r="87" spans="1:16" ht="24" customHeight="1" x14ac:dyDescent="0.3">
      <c r="A87" s="173" t="s">
        <v>350</v>
      </c>
      <c r="B87" s="173"/>
      <c r="C87" s="173"/>
      <c r="D87" s="173"/>
      <c r="E87" s="9"/>
      <c r="F87" s="9"/>
      <c r="G87" s="9"/>
      <c r="H87" s="9"/>
      <c r="J87" s="11" t="s">
        <v>238</v>
      </c>
      <c r="K87" s="553" t="str">
        <f>IF('Inspection Worksheet'!K110=0," ",'Inspection Worksheet'!K110)</f>
        <v>5-10 psi for one hour</v>
      </c>
      <c r="L87" s="554"/>
      <c r="M87" s="554"/>
      <c r="N87" s="554"/>
      <c r="O87" s="555"/>
      <c r="P87" s="37"/>
    </row>
    <row r="88" spans="1:16" x14ac:dyDescent="0.25">
      <c r="A88" s="3"/>
      <c r="B88" s="71"/>
      <c r="J88" s="11"/>
      <c r="K88" s="557" t="s">
        <v>239</v>
      </c>
      <c r="L88" s="558"/>
      <c r="M88" s="558"/>
      <c r="N88" s="558"/>
      <c r="O88" s="559"/>
      <c r="P88" s="37"/>
    </row>
    <row r="89" spans="1:16" ht="12" customHeight="1" thickBot="1" x14ac:dyDescent="0.3">
      <c r="A89" s="3"/>
      <c r="B89" s="71"/>
      <c r="J89" s="11"/>
      <c r="K89" s="36"/>
      <c r="L89" s="17"/>
      <c r="M89" s="17"/>
      <c r="N89" s="17"/>
      <c r="O89" s="17"/>
      <c r="P89" s="37"/>
    </row>
    <row r="90" spans="1:16" ht="28.15" customHeight="1" thickBot="1" x14ac:dyDescent="0.3">
      <c r="A90" s="565" t="s">
        <v>266</v>
      </c>
      <c r="B90" s="565"/>
      <c r="C90" s="566"/>
      <c r="D90" s="149" t="s">
        <v>267</v>
      </c>
      <c r="E90" s="150" t="s">
        <v>268</v>
      </c>
      <c r="F90" s="153" t="s">
        <v>269</v>
      </c>
      <c r="G90" s="150" t="s">
        <v>270</v>
      </c>
      <c r="H90" s="155" t="s">
        <v>271</v>
      </c>
      <c r="I90" s="150" t="s">
        <v>272</v>
      </c>
      <c r="J90" s="150" t="s">
        <v>273</v>
      </c>
      <c r="K90" s="150" t="s">
        <v>274</v>
      </c>
      <c r="L90" s="150" t="s">
        <v>275</v>
      </c>
      <c r="M90" s="150" t="s">
        <v>276</v>
      </c>
      <c r="N90" s="150" t="s">
        <v>277</v>
      </c>
      <c r="O90" s="151" t="s">
        <v>278</v>
      </c>
    </row>
    <row r="91" spans="1:16" ht="28.15" customHeight="1" x14ac:dyDescent="0.25">
      <c r="B91" s="562" t="s">
        <v>225</v>
      </c>
      <c r="C91" s="561"/>
      <c r="D91" s="63" t="str">
        <f>IF('Inspection Worksheet'!D114=0," ",'Inspection Worksheet'!D114)</f>
        <v xml:space="preserve"> </v>
      </c>
      <c r="E91" s="64" t="str">
        <f>IF('Inspection Worksheet'!E114=0," ",'Inspection Worksheet'!E114)</f>
        <v xml:space="preserve"> </v>
      </c>
      <c r="F91" s="64" t="str">
        <f>IF('Inspection Worksheet'!F114=0," ",'Inspection Worksheet'!F114)</f>
        <v xml:space="preserve"> </v>
      </c>
      <c r="G91" s="64" t="str">
        <f>IF('Inspection Worksheet'!G114=0," ",'Inspection Worksheet'!G114)</f>
        <v xml:space="preserve"> </v>
      </c>
      <c r="H91" s="165" t="str">
        <f>IF('Inspection Worksheet'!H114=0," ",'Inspection Worksheet'!H114)</f>
        <v xml:space="preserve"> </v>
      </c>
      <c r="I91" s="64" t="str">
        <f>IF('Inspection Worksheet'!I114=0," ",'Inspection Worksheet'!I114)</f>
        <v xml:space="preserve"> </v>
      </c>
      <c r="J91" s="64" t="str">
        <f>IF('Inspection Worksheet'!J114=0," ",'Inspection Worksheet'!J114)</f>
        <v xml:space="preserve"> </v>
      </c>
      <c r="K91" s="64" t="str">
        <f>IF('Inspection Worksheet'!K114=0," ",'Inspection Worksheet'!K114)</f>
        <v xml:space="preserve"> </v>
      </c>
      <c r="L91" s="64" t="str">
        <f>IF('Inspection Worksheet'!L114=0," ",'Inspection Worksheet'!L114)</f>
        <v xml:space="preserve"> </v>
      </c>
      <c r="M91" s="64" t="str">
        <f>IF('Inspection Worksheet'!M114=0," ",'Inspection Worksheet'!M114)</f>
        <v xml:space="preserve"> </v>
      </c>
      <c r="N91" s="64" t="str">
        <f>IF('Inspection Worksheet'!N114=0," ",'Inspection Worksheet'!N114)</f>
        <v xml:space="preserve"> </v>
      </c>
      <c r="O91" s="65" t="str">
        <f>IF('Inspection Worksheet'!O114=0," ",'Inspection Worksheet'!O114)</f>
        <v xml:space="preserve"> </v>
      </c>
    </row>
    <row r="92" spans="1:16" s="27" customFormat="1" ht="22.9" customHeight="1" x14ac:dyDescent="0.2">
      <c r="B92" s="561" t="s">
        <v>236</v>
      </c>
      <c r="C92" s="561"/>
      <c r="D92" s="83" t="str">
        <f>IF('Inspection Worksheet'!D117=0," ",'Inspection Worksheet'!D117)</f>
        <v xml:space="preserve"> </v>
      </c>
      <c r="E92" s="141" t="str">
        <f>IF('Inspection Worksheet'!E117=0," ",'Inspection Worksheet'!E117)</f>
        <v xml:space="preserve"> </v>
      </c>
      <c r="F92" s="141" t="str">
        <f>IF('Inspection Worksheet'!F117=0," ",'Inspection Worksheet'!F117)</f>
        <v xml:space="preserve"> </v>
      </c>
      <c r="G92" s="141" t="str">
        <f>IF('Inspection Worksheet'!G117=0," ",'Inspection Worksheet'!G117)</f>
        <v xml:space="preserve"> </v>
      </c>
      <c r="H92" s="164" t="str">
        <f>IF('Inspection Worksheet'!H117=0," ",'Inspection Worksheet'!H117)</f>
        <v xml:space="preserve"> </v>
      </c>
      <c r="I92" s="141" t="str">
        <f>IF('Inspection Worksheet'!I117=0," ",'Inspection Worksheet'!I117)</f>
        <v xml:space="preserve"> </v>
      </c>
      <c r="J92" s="141" t="str">
        <f>IF('Inspection Worksheet'!J117=0," ",'Inspection Worksheet'!J117)</f>
        <v xml:space="preserve"> </v>
      </c>
      <c r="K92" s="141" t="str">
        <f>IF('Inspection Worksheet'!K117=0," ",'Inspection Worksheet'!K117)</f>
        <v xml:space="preserve"> </v>
      </c>
      <c r="L92" s="141" t="str">
        <f>IF('Inspection Worksheet'!L117=0," ",'Inspection Worksheet'!L117)</f>
        <v xml:space="preserve"> </v>
      </c>
      <c r="M92" s="141" t="str">
        <f>IF('Inspection Worksheet'!M117=0," ",'Inspection Worksheet'!M117)</f>
        <v xml:space="preserve"> </v>
      </c>
      <c r="N92" s="141" t="str">
        <f>IF('Inspection Worksheet'!N117=0," ",'Inspection Worksheet'!N117)</f>
        <v xml:space="preserve"> </v>
      </c>
      <c r="O92" s="142" t="str">
        <f>IF('Inspection Worksheet'!O117=0," ",'Inspection Worksheet'!O117)</f>
        <v xml:space="preserve"> </v>
      </c>
    </row>
    <row r="93" spans="1:16" s="27" customFormat="1" ht="22.9" customHeight="1" x14ac:dyDescent="0.2">
      <c r="A93" s="640" t="s">
        <v>280</v>
      </c>
      <c r="B93" s="640"/>
      <c r="C93" s="640"/>
      <c r="D93" s="83"/>
      <c r="E93" s="141"/>
      <c r="F93" s="141"/>
      <c r="G93" s="141"/>
      <c r="H93" s="164"/>
      <c r="I93" s="141"/>
      <c r="J93" s="141"/>
      <c r="K93" s="141"/>
      <c r="L93" s="141"/>
      <c r="M93" s="141"/>
      <c r="N93" s="141"/>
      <c r="O93" s="142"/>
    </row>
    <row r="94" spans="1:16" s="27" customFormat="1" ht="22.9" customHeight="1" thickBot="1" x14ac:dyDescent="0.25">
      <c r="B94" s="74"/>
      <c r="C94" s="74" t="s">
        <v>236</v>
      </c>
      <c r="D94" s="84"/>
      <c r="E94" s="143"/>
      <c r="F94" s="143"/>
      <c r="G94" s="143"/>
      <c r="H94" s="171"/>
      <c r="I94" s="143"/>
      <c r="J94" s="143"/>
      <c r="K94" s="143"/>
      <c r="L94" s="143"/>
      <c r="M94" s="143"/>
      <c r="N94" s="143"/>
      <c r="O94" s="144"/>
    </row>
    <row r="95" spans="1:16" s="27" customFormat="1" ht="12" customHeight="1" x14ac:dyDescent="0.2">
      <c r="B95" s="158"/>
      <c r="C95" s="158"/>
      <c r="D95" s="299"/>
      <c r="E95" s="299"/>
      <c r="F95" s="299"/>
      <c r="G95" s="299"/>
      <c r="H95" s="299"/>
      <c r="I95" s="299"/>
      <c r="J95" s="299"/>
      <c r="K95" s="299"/>
      <c r="L95" s="299"/>
      <c r="M95" s="299"/>
      <c r="N95" s="299"/>
      <c r="O95" s="299"/>
    </row>
    <row r="96" spans="1:16" s="27" customFormat="1" ht="21.6" customHeight="1" x14ac:dyDescent="0.3">
      <c r="A96" s="173" t="s">
        <v>370</v>
      </c>
      <c r="B96" s="158"/>
      <c r="C96" s="158"/>
      <c r="D96" s="299"/>
      <c r="E96" s="299"/>
      <c r="F96" s="299"/>
      <c r="G96" s="299"/>
      <c r="H96" s="299"/>
      <c r="I96" s="299"/>
      <c r="J96" s="299"/>
      <c r="K96" s="299"/>
      <c r="L96" s="299"/>
      <c r="M96" s="299"/>
      <c r="N96" s="299"/>
      <c r="O96" s="299"/>
    </row>
    <row r="97" spans="1:15" x14ac:dyDescent="0.25">
      <c r="A97" s="619" t="s">
        <v>304</v>
      </c>
      <c r="B97" s="619"/>
      <c r="C97" s="619"/>
      <c r="D97" s="619"/>
      <c r="E97" s="619"/>
      <c r="F97" s="619"/>
      <c r="G97" s="20" t="s">
        <v>302</v>
      </c>
      <c r="H97" s="300" t="s">
        <v>303</v>
      </c>
      <c r="I97" s="301" t="s">
        <v>369</v>
      </c>
      <c r="J97" s="300"/>
      <c r="K97" s="19"/>
      <c r="L97" s="19"/>
      <c r="M97" s="19"/>
      <c r="N97" s="19"/>
      <c r="O97" s="19"/>
    </row>
    <row r="98" spans="1:15" ht="28.15" customHeight="1" x14ac:dyDescent="0.25">
      <c r="A98" s="620" t="s">
        <v>305</v>
      </c>
      <c r="B98" s="620"/>
      <c r="C98" s="620"/>
      <c r="D98" s="620"/>
      <c r="E98" s="620"/>
      <c r="F98" s="620"/>
      <c r="G98" s="20" t="s">
        <v>302</v>
      </c>
      <c r="H98" s="300" t="s">
        <v>303</v>
      </c>
      <c r="I98" s="301" t="s">
        <v>369</v>
      </c>
      <c r="J98" s="300"/>
      <c r="K98" s="19"/>
      <c r="L98" s="19"/>
      <c r="M98" s="19"/>
      <c r="N98" s="19"/>
      <c r="O98" s="19"/>
    </row>
    <row r="99" spans="1:15" ht="30" customHeight="1" x14ac:dyDescent="0.25">
      <c r="A99" s="620" t="s">
        <v>306</v>
      </c>
      <c r="B99" s="620"/>
      <c r="C99" s="620"/>
      <c r="D99" s="620"/>
      <c r="E99" s="620"/>
      <c r="F99" s="620"/>
      <c r="G99" s="345" t="s">
        <v>302</v>
      </c>
      <c r="H99" s="346" t="s">
        <v>303</v>
      </c>
      <c r="I99" s="345" t="s">
        <v>369</v>
      </c>
      <c r="J99" s="300"/>
      <c r="K99" s="19"/>
      <c r="L99" s="19"/>
      <c r="M99" s="19"/>
      <c r="N99" s="19"/>
      <c r="O99" s="19"/>
    </row>
    <row r="100" spans="1:15" x14ac:dyDescent="0.25">
      <c r="A100" s="619" t="s">
        <v>307</v>
      </c>
      <c r="B100" s="619"/>
      <c r="C100" s="619"/>
      <c r="D100" s="619"/>
      <c r="E100" s="619"/>
      <c r="F100" s="619"/>
      <c r="G100" s="20" t="s">
        <v>302</v>
      </c>
      <c r="H100" s="300" t="s">
        <v>303</v>
      </c>
      <c r="I100" s="301" t="s">
        <v>369</v>
      </c>
      <c r="J100" s="300"/>
      <c r="K100" s="19"/>
      <c r="L100" s="19"/>
      <c r="M100" s="19"/>
      <c r="N100" s="19"/>
      <c r="O100" s="19"/>
    </row>
    <row r="101" spans="1:15" x14ac:dyDescent="0.25">
      <c r="A101" s="619" t="s">
        <v>308</v>
      </c>
      <c r="B101" s="619"/>
      <c r="C101" s="619"/>
      <c r="D101" s="619"/>
      <c r="E101" s="619"/>
      <c r="F101" s="619"/>
      <c r="G101" s="20" t="s">
        <v>302</v>
      </c>
      <c r="H101" s="300" t="s">
        <v>303</v>
      </c>
      <c r="I101" s="301" t="s">
        <v>369</v>
      </c>
      <c r="J101" s="300"/>
      <c r="K101" s="19"/>
      <c r="L101" s="19"/>
      <c r="M101" s="19"/>
      <c r="N101" s="19"/>
      <c r="O101" s="19"/>
    </row>
    <row r="102" spans="1:15" x14ac:dyDescent="0.25">
      <c r="A102" s="619" t="s">
        <v>309</v>
      </c>
      <c r="B102" s="619"/>
      <c r="C102" s="619"/>
      <c r="D102" s="619"/>
      <c r="E102" s="619"/>
      <c r="F102" s="619"/>
      <c r="G102" s="20" t="s">
        <v>302</v>
      </c>
      <c r="H102" s="300" t="s">
        <v>303</v>
      </c>
      <c r="I102" s="301" t="s">
        <v>369</v>
      </c>
      <c r="J102" s="300"/>
      <c r="K102" s="19"/>
      <c r="L102" s="19"/>
      <c r="M102" s="19"/>
      <c r="N102" s="19"/>
      <c r="O102" s="19"/>
    </row>
    <row r="103" spans="1:15" x14ac:dyDescent="0.25">
      <c r="A103" s="619" t="s">
        <v>310</v>
      </c>
      <c r="B103" s="619"/>
      <c r="C103" s="619"/>
      <c r="D103" s="619"/>
      <c r="E103" s="619"/>
      <c r="F103" s="619"/>
      <c r="G103" s="20" t="s">
        <v>302</v>
      </c>
      <c r="H103" s="300" t="s">
        <v>303</v>
      </c>
      <c r="I103" s="301" t="s">
        <v>369</v>
      </c>
      <c r="J103" s="300"/>
      <c r="K103" s="19"/>
      <c r="L103" s="19"/>
      <c r="M103" s="19"/>
      <c r="N103" s="19"/>
      <c r="O103" s="19"/>
    </row>
    <row r="104" spans="1:15" x14ac:dyDescent="0.25">
      <c r="A104" s="619" t="s">
        <v>311</v>
      </c>
      <c r="B104" s="619"/>
      <c r="C104" s="619"/>
      <c r="D104" s="619"/>
      <c r="E104" s="619"/>
      <c r="F104" s="619"/>
      <c r="G104" s="20" t="s">
        <v>302</v>
      </c>
      <c r="H104" s="300" t="s">
        <v>303</v>
      </c>
      <c r="I104" s="301" t="s">
        <v>369</v>
      </c>
      <c r="J104" s="300"/>
      <c r="K104" s="19"/>
      <c r="L104" s="19"/>
      <c r="M104" s="19"/>
      <c r="N104" s="19"/>
      <c r="O104" s="19"/>
    </row>
    <row r="105" spans="1:15" x14ac:dyDescent="0.25">
      <c r="A105" s="619" t="s">
        <v>312</v>
      </c>
      <c r="B105" s="619"/>
      <c r="C105" s="619"/>
      <c r="D105" s="619"/>
      <c r="E105" s="619"/>
      <c r="F105" s="619"/>
      <c r="G105" s="20" t="s">
        <v>302</v>
      </c>
      <c r="H105" s="300" t="s">
        <v>303</v>
      </c>
      <c r="I105" s="301" t="s">
        <v>369</v>
      </c>
      <c r="J105" s="300"/>
      <c r="K105" s="19"/>
      <c r="L105" s="19"/>
      <c r="M105" s="19"/>
      <c r="N105" s="19"/>
      <c r="O105" s="19"/>
    </row>
    <row r="106" spans="1:15" x14ac:dyDescent="0.25">
      <c r="A106" s="619" t="s">
        <v>313</v>
      </c>
      <c r="B106" s="619"/>
      <c r="C106" s="619"/>
      <c r="D106" s="619"/>
      <c r="E106" s="619"/>
      <c r="F106" s="619"/>
      <c r="G106" s="20" t="s">
        <v>302</v>
      </c>
      <c r="H106" s="300" t="s">
        <v>303</v>
      </c>
      <c r="I106" s="301" t="s">
        <v>369</v>
      </c>
      <c r="J106" s="300"/>
      <c r="K106" s="19"/>
      <c r="L106" s="19"/>
      <c r="M106" s="19"/>
      <c r="N106" s="19"/>
      <c r="O106" s="19"/>
    </row>
    <row r="107" spans="1:15" x14ac:dyDescent="0.25">
      <c r="A107" s="619" t="s">
        <v>314</v>
      </c>
      <c r="B107" s="619"/>
      <c r="C107" s="619"/>
      <c r="D107" s="619"/>
      <c r="E107" s="619"/>
      <c r="F107" s="619"/>
      <c r="G107" s="20" t="s">
        <v>302</v>
      </c>
      <c r="H107" s="300" t="s">
        <v>303</v>
      </c>
      <c r="I107" s="301" t="s">
        <v>369</v>
      </c>
      <c r="J107" s="300"/>
      <c r="K107" s="19"/>
      <c r="L107" s="19"/>
      <c r="M107" s="19"/>
      <c r="N107" s="19"/>
      <c r="O107" s="19"/>
    </row>
    <row r="108" spans="1:15" x14ac:dyDescent="0.25">
      <c r="A108" s="619" t="s">
        <v>315</v>
      </c>
      <c r="B108" s="619"/>
      <c r="C108" s="619"/>
      <c r="D108" s="619"/>
      <c r="E108" s="619"/>
      <c r="F108" s="619"/>
      <c r="G108" s="20" t="s">
        <v>302</v>
      </c>
      <c r="H108" s="300" t="s">
        <v>303</v>
      </c>
      <c r="I108" s="301" t="s">
        <v>369</v>
      </c>
      <c r="J108" s="300"/>
      <c r="K108" s="19"/>
      <c r="L108" s="19"/>
      <c r="M108" s="19"/>
      <c r="N108" s="19"/>
      <c r="O108" s="19"/>
    </row>
    <row r="109" spans="1:15" x14ac:dyDescent="0.25">
      <c r="A109" s="619" t="s">
        <v>316</v>
      </c>
      <c r="B109" s="619"/>
      <c r="C109" s="619"/>
      <c r="D109" s="619"/>
      <c r="E109" s="619"/>
      <c r="F109" s="619"/>
      <c r="G109" s="20" t="s">
        <v>302</v>
      </c>
      <c r="H109" s="300" t="s">
        <v>303</v>
      </c>
      <c r="I109" s="301" t="s">
        <v>369</v>
      </c>
      <c r="J109" s="300"/>
      <c r="K109" s="19"/>
      <c r="L109" s="19"/>
      <c r="M109" s="19"/>
      <c r="N109" s="19"/>
      <c r="O109" s="19"/>
    </row>
    <row r="110" spans="1:15" x14ac:dyDescent="0.25">
      <c r="A110" s="619" t="s">
        <v>317</v>
      </c>
      <c r="B110" s="619"/>
      <c r="C110" s="619"/>
      <c r="D110" s="619"/>
      <c r="E110" s="619"/>
      <c r="F110" s="619"/>
      <c r="G110" s="20" t="s">
        <v>302</v>
      </c>
      <c r="H110" s="300" t="s">
        <v>303</v>
      </c>
      <c r="I110" s="301" t="s">
        <v>369</v>
      </c>
      <c r="J110" s="300"/>
      <c r="K110" s="19"/>
      <c r="L110" s="19"/>
      <c r="M110" s="19"/>
      <c r="N110" s="19"/>
      <c r="O110" s="19"/>
    </row>
    <row r="111" spans="1:15" ht="22.15" customHeight="1" x14ac:dyDescent="0.25">
      <c r="A111" s="14" t="s">
        <v>279</v>
      </c>
    </row>
    <row r="112" spans="1:15" ht="19.899999999999999" customHeight="1" x14ac:dyDescent="0.25">
      <c r="A112" s="1"/>
      <c r="B112" s="1"/>
      <c r="C112" s="1"/>
      <c r="D112" s="1"/>
      <c r="E112" s="1"/>
      <c r="F112" s="1"/>
      <c r="G112" s="1"/>
      <c r="H112" s="1"/>
      <c r="I112" s="1"/>
      <c r="J112" s="1"/>
      <c r="K112" s="1"/>
      <c r="L112" s="1"/>
      <c r="M112" s="1"/>
      <c r="N112" s="1"/>
      <c r="O112" s="1"/>
    </row>
    <row r="113" spans="1:31" ht="19.899999999999999" customHeight="1" x14ac:dyDescent="0.25">
      <c r="A113" s="1"/>
      <c r="B113" s="1"/>
      <c r="C113" s="1"/>
      <c r="D113" s="1"/>
      <c r="E113" s="1"/>
      <c r="F113" s="1"/>
      <c r="G113" s="1"/>
      <c r="H113" s="1"/>
      <c r="I113" s="1"/>
      <c r="J113" s="1"/>
      <c r="K113" s="1"/>
      <c r="L113" s="1"/>
      <c r="M113" s="1"/>
      <c r="N113" s="1"/>
      <c r="O113" s="1"/>
    </row>
    <row r="114" spans="1:31" ht="19.899999999999999" customHeight="1" x14ac:dyDescent="0.25">
      <c r="A114" s="1"/>
      <c r="B114" s="1"/>
      <c r="C114" s="1"/>
      <c r="D114" s="1"/>
      <c r="E114" s="1"/>
      <c r="F114" s="1"/>
      <c r="G114" s="1"/>
      <c r="H114" s="1"/>
      <c r="I114" s="1"/>
      <c r="J114" s="1"/>
      <c r="K114" s="1"/>
      <c r="L114" s="1"/>
      <c r="M114" s="1"/>
      <c r="N114" s="1"/>
      <c r="O114" s="1"/>
    </row>
    <row r="115" spans="1:31" ht="19.899999999999999" customHeight="1" x14ac:dyDescent="0.25">
      <c r="A115" s="1"/>
      <c r="B115" s="1"/>
      <c r="C115" s="1"/>
      <c r="D115" s="1"/>
      <c r="E115" s="1"/>
      <c r="F115" s="1"/>
      <c r="G115" s="1"/>
      <c r="H115" s="1"/>
      <c r="I115" s="1"/>
      <c r="J115" s="1"/>
      <c r="K115" s="1"/>
      <c r="L115" s="1"/>
      <c r="M115" s="1"/>
      <c r="N115" s="1"/>
      <c r="O115" s="1"/>
    </row>
    <row r="116" spans="1:31" ht="19.899999999999999" customHeight="1" x14ac:dyDescent="0.25">
      <c r="A116" s="1"/>
      <c r="B116" s="1"/>
      <c r="C116" s="1"/>
      <c r="D116" s="1"/>
      <c r="E116" s="1"/>
      <c r="F116" s="1"/>
      <c r="G116" s="1"/>
      <c r="H116" s="1"/>
      <c r="I116" s="1"/>
      <c r="J116" s="1"/>
      <c r="K116" s="1"/>
      <c r="L116" s="1"/>
      <c r="M116" s="1"/>
      <c r="N116" s="1"/>
      <c r="O116" s="1"/>
    </row>
    <row r="117" spans="1:31" ht="19.899999999999999" customHeight="1" x14ac:dyDescent="0.25">
      <c r="A117" s="1"/>
      <c r="B117" s="1"/>
      <c r="C117" s="1"/>
      <c r="D117" s="1"/>
      <c r="E117" s="1"/>
      <c r="F117" s="1"/>
      <c r="G117" s="1"/>
      <c r="H117" s="1"/>
      <c r="I117" s="1"/>
      <c r="J117" s="1"/>
      <c r="K117" s="1"/>
      <c r="L117" s="1"/>
      <c r="M117" s="1"/>
      <c r="N117" s="1"/>
      <c r="O117" s="1"/>
    </row>
    <row r="118" spans="1:31" ht="19.899999999999999" customHeight="1" x14ac:dyDescent="0.25">
      <c r="A118" s="1"/>
      <c r="B118" s="1"/>
      <c r="C118" s="1"/>
      <c r="D118" s="1"/>
      <c r="E118" s="1"/>
      <c r="F118" s="1"/>
      <c r="G118" s="1"/>
      <c r="H118" s="1"/>
      <c r="I118" s="1"/>
      <c r="J118" s="1"/>
      <c r="K118" s="1"/>
      <c r="L118" s="1"/>
      <c r="M118" s="1"/>
      <c r="N118" s="1"/>
      <c r="O118" s="1"/>
    </row>
    <row r="119" spans="1:31" ht="19.899999999999999" customHeight="1" x14ac:dyDescent="0.25">
      <c r="A119" s="1"/>
      <c r="B119" s="1"/>
      <c r="C119" s="1"/>
      <c r="D119" s="1"/>
      <c r="E119" s="1"/>
      <c r="F119" s="1"/>
      <c r="G119" s="1"/>
      <c r="H119" s="1"/>
      <c r="I119" s="1"/>
      <c r="J119" s="1"/>
      <c r="K119" s="1"/>
      <c r="L119" s="1"/>
      <c r="M119" s="1"/>
      <c r="N119" s="1"/>
      <c r="O119" s="1"/>
    </row>
    <row r="120" spans="1:31" ht="19.899999999999999" customHeight="1" x14ac:dyDescent="0.25">
      <c r="A120" s="1"/>
      <c r="B120" s="1"/>
      <c r="C120" s="1"/>
      <c r="D120" s="1"/>
      <c r="E120" s="1"/>
      <c r="F120" s="1"/>
      <c r="G120" s="1"/>
      <c r="H120" s="1"/>
      <c r="I120" s="1"/>
      <c r="J120" s="1"/>
      <c r="K120" s="1"/>
      <c r="L120" s="1"/>
      <c r="M120" s="1"/>
      <c r="N120" s="1"/>
      <c r="O120" s="1"/>
    </row>
    <row r="121" spans="1:31" ht="19.899999999999999" customHeight="1" x14ac:dyDescent="0.25">
      <c r="A121" s="1"/>
      <c r="B121" s="1"/>
      <c r="C121" s="1"/>
      <c r="D121" s="1"/>
      <c r="E121" s="1"/>
      <c r="F121" s="1"/>
      <c r="G121" s="1"/>
      <c r="H121" s="1"/>
      <c r="I121" s="1"/>
      <c r="J121" s="1"/>
      <c r="K121" s="1"/>
      <c r="L121" s="1"/>
      <c r="M121" s="1"/>
      <c r="N121" s="1"/>
      <c r="O121" s="1"/>
    </row>
    <row r="122" spans="1:31" ht="19.899999999999999" customHeight="1" x14ac:dyDescent="0.25">
      <c r="A122" s="1"/>
      <c r="B122" s="1"/>
      <c r="C122" s="1"/>
      <c r="D122" s="1"/>
      <c r="E122" s="1"/>
      <c r="F122" s="1"/>
      <c r="G122" s="1"/>
      <c r="H122" s="1"/>
      <c r="I122" s="1"/>
      <c r="J122" s="1"/>
      <c r="K122" s="1"/>
      <c r="L122" s="1"/>
      <c r="M122" s="1"/>
      <c r="N122" s="1"/>
      <c r="O122" s="1"/>
    </row>
    <row r="123" spans="1:31" ht="19.899999999999999" customHeight="1" x14ac:dyDescent="0.25">
      <c r="A123" s="1"/>
      <c r="B123" s="1"/>
      <c r="C123" s="1"/>
      <c r="D123" s="1"/>
      <c r="E123" s="1"/>
      <c r="F123" s="1"/>
      <c r="G123" s="1"/>
      <c r="H123" s="1"/>
      <c r="I123" s="1"/>
      <c r="J123" s="1"/>
      <c r="K123" s="1"/>
      <c r="L123" s="1"/>
      <c r="M123" s="1"/>
      <c r="N123" s="1"/>
      <c r="O123" s="1"/>
    </row>
    <row r="124" spans="1:31" ht="19.899999999999999" customHeight="1" x14ac:dyDescent="0.25">
      <c r="A124" s="1"/>
      <c r="B124" s="1"/>
      <c r="C124" s="1"/>
      <c r="D124" s="1"/>
      <c r="E124" s="1"/>
      <c r="F124" s="1"/>
      <c r="G124" s="1"/>
      <c r="H124" s="1"/>
      <c r="I124" s="1"/>
      <c r="J124" s="1"/>
      <c r="K124" s="1"/>
      <c r="L124" s="1"/>
      <c r="M124" s="1"/>
      <c r="N124" s="1"/>
      <c r="O124" s="1"/>
    </row>
    <row r="125" spans="1:31" x14ac:dyDescent="0.25">
      <c r="Q125" s="4"/>
      <c r="R125" s="4"/>
      <c r="S125" s="4"/>
      <c r="T125" s="4"/>
      <c r="U125" s="4"/>
    </row>
    <row r="126" spans="1:31" s="55" customFormat="1" ht="41.45" customHeight="1" x14ac:dyDescent="0.25">
      <c r="A126" s="628" t="s">
        <v>354</v>
      </c>
      <c r="B126" s="628"/>
      <c r="C126" s="628"/>
      <c r="D126" s="628"/>
      <c r="E126" s="72"/>
      <c r="F126" s="72"/>
      <c r="G126" s="72"/>
      <c r="H126" s="629"/>
      <c r="I126" s="629"/>
      <c r="J126" s="18"/>
      <c r="K126" s="18"/>
      <c r="L126" s="18"/>
      <c r="M126" s="18"/>
      <c r="N126" s="18"/>
      <c r="O126" s="18"/>
      <c r="P126" s="72"/>
    </row>
    <row r="127" spans="1:31" ht="19.899999999999999" customHeight="1" x14ac:dyDescent="0.25">
      <c r="A127" s="4"/>
      <c r="B127" s="48"/>
      <c r="C127" s="4"/>
      <c r="D127" s="13" t="s">
        <v>281</v>
      </c>
      <c r="E127" s="630"/>
      <c r="F127" s="631"/>
      <c r="G127" s="632"/>
      <c r="H127" s="633" t="s">
        <v>327</v>
      </c>
      <c r="I127" s="634"/>
      <c r="J127" s="622"/>
      <c r="K127" s="609"/>
      <c r="L127" s="609"/>
      <c r="M127" s="609"/>
      <c r="N127" s="609"/>
      <c r="O127" s="623"/>
      <c r="AD127" s="174"/>
      <c r="AE127" s="174"/>
    </row>
    <row r="128" spans="1:31" ht="19.899999999999999" customHeight="1" x14ac:dyDescent="0.25">
      <c r="A128" s="479" t="s">
        <v>64</v>
      </c>
      <c r="B128" s="479"/>
      <c r="C128" s="479"/>
      <c r="D128" s="479" t="str">
        <f>IF($D$17=0," ",$D$17)</f>
        <v xml:space="preserve"> </v>
      </c>
      <c r="E128" s="479"/>
      <c r="F128" s="479" t="str">
        <f>IF($F$17=0," ",$F$17)</f>
        <v xml:space="preserve"> </v>
      </c>
      <c r="G128" s="479"/>
      <c r="H128" s="479" t="str">
        <f>IF($H$17=0," ",$H$17)</f>
        <v xml:space="preserve"> </v>
      </c>
      <c r="I128" s="479"/>
      <c r="J128" s="479" t="str">
        <f>IF($J$17=0," ",$J$17)</f>
        <v xml:space="preserve"> </v>
      </c>
      <c r="K128" s="479"/>
      <c r="L128" s="479" t="str">
        <f>IF($L$17=0," ",$L$17)</f>
        <v xml:space="preserve"> </v>
      </c>
      <c r="M128" s="479"/>
      <c r="N128" s="479" t="str">
        <f>IF($N$17=0," ",$N$17)</f>
        <v xml:space="preserve"> </v>
      </c>
      <c r="O128" s="479"/>
      <c r="AD128" s="174"/>
      <c r="AE128" s="174"/>
    </row>
    <row r="129" spans="1:31" ht="21" customHeight="1" x14ac:dyDescent="0.25">
      <c r="A129" s="617" t="s">
        <v>228</v>
      </c>
      <c r="B129" s="617"/>
      <c r="C129" s="617"/>
      <c r="D129" s="616" t="str">
        <f>IF('UST Plan Check'!$F$132=0," ",'Equipment and Monitoring'!$D$14)</f>
        <v xml:space="preserve"> </v>
      </c>
      <c r="E129" s="616"/>
      <c r="F129" s="616" t="str">
        <f>IF('UST Plan Check'!$F$134=0," ",'Equipment and Monitoring'!$D$14)</f>
        <v xml:space="preserve"> </v>
      </c>
      <c r="G129" s="616"/>
      <c r="H129" s="616" t="str">
        <f>IF('UST Plan Check'!$M$132=0," ",'Equipment and Monitoring'!$D$14)</f>
        <v xml:space="preserve"> </v>
      </c>
      <c r="I129" s="616"/>
      <c r="J129" s="616" t="str">
        <f>IF('UST Plan Check'!$M$134=0," ",'Equipment and Monitoring'!$D$14)</f>
        <v xml:space="preserve"> </v>
      </c>
      <c r="K129" s="616"/>
      <c r="L129" s="616" t="str">
        <f>IF('UST Plan Check'!$U$132=0," ",'Equipment and Monitoring'!$D$14)</f>
        <v xml:space="preserve"> </v>
      </c>
      <c r="M129" s="616"/>
      <c r="N129" s="616" t="str">
        <f>IF('UST Plan Check'!$U$134=0," ",'Equipment and Monitoring'!$D$14)</f>
        <v xml:space="preserve"> </v>
      </c>
      <c r="O129" s="616"/>
      <c r="AD129" s="174"/>
      <c r="AE129" s="174"/>
    </row>
    <row r="130" spans="1:31" ht="21" customHeight="1" x14ac:dyDescent="0.25">
      <c r="A130" s="635" t="s">
        <v>282</v>
      </c>
      <c r="B130" s="635"/>
      <c r="C130" s="635"/>
      <c r="D130" s="490" t="str">
        <f>IF('UST Plan Check'!$F$132=0," ",'Equipment and Monitoring'!$G$14)</f>
        <v xml:space="preserve"> </v>
      </c>
      <c r="E130" s="490"/>
      <c r="F130" s="490" t="str">
        <f>IF('UST Plan Check'!$F$134=0," ",'Equipment and Monitoring'!$G$14)</f>
        <v xml:space="preserve"> </v>
      </c>
      <c r="G130" s="490"/>
      <c r="H130" s="490" t="str">
        <f>IF('UST Plan Check'!$M$132=0," ",'Equipment and Monitoring'!$G$14)</f>
        <v xml:space="preserve"> </v>
      </c>
      <c r="I130" s="490"/>
      <c r="J130" s="490" t="str">
        <f>IF('UST Plan Check'!$M$134=0," ",'Equipment and Monitoring'!$G$14)</f>
        <v xml:space="preserve"> </v>
      </c>
      <c r="K130" s="490"/>
      <c r="L130" s="490" t="str">
        <f>IF('UST Plan Check'!$U$132=0," ",'Equipment and Monitoring'!$G$14)</f>
        <v xml:space="preserve"> </v>
      </c>
      <c r="M130" s="490"/>
      <c r="N130" s="490" t="str">
        <f>IF('UST Plan Check'!$U$134=0," ",'Equipment and Monitoring'!$G$14)</f>
        <v xml:space="preserve"> </v>
      </c>
      <c r="O130" s="490"/>
    </row>
    <row r="131" spans="1:31" ht="21" customHeight="1" x14ac:dyDescent="0.25">
      <c r="A131" s="635" t="s">
        <v>236</v>
      </c>
      <c r="B131" s="635"/>
      <c r="C131" s="635"/>
      <c r="D131" s="490"/>
      <c r="E131" s="490"/>
      <c r="F131" s="490"/>
      <c r="G131" s="490"/>
      <c r="H131" s="490"/>
      <c r="I131" s="490"/>
      <c r="J131" s="490"/>
      <c r="K131" s="490"/>
      <c r="L131" s="490"/>
      <c r="M131" s="490"/>
      <c r="N131" s="490"/>
      <c r="O131" s="490"/>
    </row>
    <row r="132" spans="1:31" ht="25.9" customHeight="1" x14ac:dyDescent="0.25">
      <c r="A132" s="621" t="s">
        <v>410</v>
      </c>
      <c r="B132" s="621"/>
      <c r="C132" s="621"/>
      <c r="D132" s="479" t="str">
        <f>IF($D$17=0," ",$D$17)</f>
        <v xml:space="preserve"> </v>
      </c>
      <c r="E132" s="479"/>
      <c r="F132" s="479" t="str">
        <f>IF($F$17=0," ",$F$17)</f>
        <v xml:space="preserve"> </v>
      </c>
      <c r="G132" s="479"/>
      <c r="H132" s="479" t="str">
        <f>IF($H$17=0," ",$H$17)</f>
        <v xml:space="preserve"> </v>
      </c>
      <c r="I132" s="479"/>
      <c r="J132" s="479" t="str">
        <f>IF($J$17=0," ",$J$17)</f>
        <v xml:space="preserve"> </v>
      </c>
      <c r="K132" s="479"/>
      <c r="L132" s="479" t="str">
        <f>IF($L$17=0," ",$L$17)</f>
        <v xml:space="preserve"> </v>
      </c>
      <c r="M132" s="479"/>
      <c r="N132" s="479" t="str">
        <f>IF($N$17=0," ",$N$17)</f>
        <v xml:space="preserve"> </v>
      </c>
      <c r="O132" s="479"/>
    </row>
    <row r="133" spans="1:31" ht="21" customHeight="1" x14ac:dyDescent="0.25">
      <c r="A133" s="603" t="s">
        <v>228</v>
      </c>
      <c r="B133" s="603"/>
      <c r="C133" s="603"/>
      <c r="D133" s="616" t="str">
        <f>IF('UST Plan Check'!$F$132=0," ",'Equipment and Monitoring'!$D$28)</f>
        <v xml:space="preserve"> </v>
      </c>
      <c r="E133" s="616"/>
      <c r="F133" s="616" t="str">
        <f>IF('UST Plan Check'!$F$134=0," ",'Equipment and Monitoring'!$D$28)</f>
        <v xml:space="preserve"> </v>
      </c>
      <c r="G133" s="616"/>
      <c r="H133" s="616" t="str">
        <f>IF('UST Plan Check'!$M$132=0," ",'Equipment and Monitoring'!$D$28)</f>
        <v xml:space="preserve"> </v>
      </c>
      <c r="I133" s="616"/>
      <c r="J133" s="616" t="str">
        <f>IF('UST Plan Check'!$M$134=0," ",'Equipment and Monitoring'!$D$28)</f>
        <v xml:space="preserve"> </v>
      </c>
      <c r="K133" s="616"/>
      <c r="L133" s="616" t="str">
        <f>IF('UST Plan Check'!$U$132=0," ",'Equipment and Monitoring'!$D$28)</f>
        <v xml:space="preserve"> </v>
      </c>
      <c r="M133" s="616"/>
      <c r="N133" s="616" t="str">
        <f>IF('UST Plan Check'!$U$132=0," ",'Equipment and Monitoring'!$D$28)</f>
        <v xml:space="preserve"> </v>
      </c>
      <c r="O133" s="616"/>
    </row>
    <row r="134" spans="1:31" ht="21" customHeight="1" x14ac:dyDescent="0.25">
      <c r="A134" s="603"/>
      <c r="B134" s="603"/>
      <c r="C134" s="603"/>
      <c r="D134" s="638" t="str">
        <f>IF(D133="Vacuum", "See Vacuum Monitored Zone Table"," ")</f>
        <v xml:space="preserve"> </v>
      </c>
      <c r="E134" s="638"/>
      <c r="F134" s="638"/>
      <c r="G134" s="638"/>
      <c r="H134" s="638"/>
      <c r="I134" s="638"/>
      <c r="J134" s="638"/>
      <c r="K134" s="638"/>
      <c r="L134" s="638"/>
      <c r="M134" s="638"/>
      <c r="N134" s="638"/>
      <c r="O134" s="638"/>
    </row>
    <row r="135" spans="1:31" ht="21" customHeight="1" x14ac:dyDescent="0.25">
      <c r="A135" s="603" t="s">
        <v>328</v>
      </c>
      <c r="B135" s="603"/>
      <c r="C135" s="603"/>
      <c r="D135" s="615" t="str">
        <f>IF(D133=" "," ",IF(D133="dry","N/A",IF(D133="N/A","N/A",'Equipment and Monitoring'!$F$28)))</f>
        <v xml:space="preserve"> </v>
      </c>
      <c r="E135" s="615"/>
      <c r="F135" s="615" t="str">
        <f>IF(F133=" "," ",IF(F133="dry","N/A",IF(F133="N/A","N/A",'Equipment and Monitoring'!$F$28)))</f>
        <v xml:space="preserve"> </v>
      </c>
      <c r="G135" s="615"/>
      <c r="H135" s="615" t="str">
        <f>IF(H133=" "," ",IF(H133="dry","N/A",IF(H133="N/A","N/A",'Equipment and Monitoring'!$F$28)))</f>
        <v xml:space="preserve"> </v>
      </c>
      <c r="I135" s="615"/>
      <c r="J135" s="615" t="str">
        <f>IF(J133=" "," ",IF(J133="dry","N/A",IF(J133="N/A","N/A",'Equipment and Monitoring'!$F$28)))</f>
        <v xml:space="preserve"> </v>
      </c>
      <c r="K135" s="615"/>
      <c r="L135" s="615" t="str">
        <f>IF(L133=" "," ",IF(L133="dry","N/A",IF(L133="N/A","N/A",'Equipment and Monitoring'!$F$28)))</f>
        <v xml:space="preserve"> </v>
      </c>
      <c r="M135" s="615"/>
      <c r="N135" s="615" t="str">
        <f>IF(N133=" "," ",IF(N133="dry","N/A",IF(N133="N/A","N/A",'Equipment and Monitoring'!$F$28)))</f>
        <v xml:space="preserve"> </v>
      </c>
      <c r="O135" s="615"/>
    </row>
    <row r="136" spans="1:31" ht="21" customHeight="1" x14ac:dyDescent="0.25">
      <c r="A136" s="603"/>
      <c r="B136" s="603"/>
      <c r="C136" s="603"/>
      <c r="D136" s="618" t="str">
        <f>IF(D133=" "," ",IF(D133="dry","N/A",IF(D133="N/A","N/A",'Equipment and Monitoring'!$G$28)))</f>
        <v xml:space="preserve"> </v>
      </c>
      <c r="E136" s="618"/>
      <c r="F136" s="618" t="str">
        <f>IF(F133=" "," ",IF(F133="dry","N/A",IF(F133="N/A","N/A",'Equipment and Monitoring'!$G$28)))</f>
        <v xml:space="preserve"> </v>
      </c>
      <c r="G136" s="618"/>
      <c r="H136" s="618" t="str">
        <f>IF(H133=" "," ",IF(H133="dry","N/A",IF(H133="N/A","N/A",'Equipment and Monitoring'!$G$28)))</f>
        <v xml:space="preserve"> </v>
      </c>
      <c r="I136" s="618"/>
      <c r="J136" s="618" t="str">
        <f>IF(J133=" "," ",IF(J133="dry","N/A",IF(J133="N/A","N/A",'Equipment and Monitoring'!$G$28)))</f>
        <v xml:space="preserve"> </v>
      </c>
      <c r="K136" s="618"/>
      <c r="L136" s="618" t="str">
        <f>IF(L133=" "," ",IF(L133="dry","N/A",IF(L133="N/A","N/A",'Equipment and Monitoring'!$G$28)))</f>
        <v xml:space="preserve"> </v>
      </c>
      <c r="M136" s="618"/>
      <c r="N136" s="618" t="str">
        <f>IF(N133=" "," ",IF(N133="dry","N/A",IF(N133="N/A","N/A",'Equipment and Monitoring'!$G$28)))</f>
        <v xml:space="preserve"> </v>
      </c>
      <c r="O136" s="618"/>
    </row>
    <row r="137" spans="1:31" ht="21" customHeight="1" x14ac:dyDescent="0.25">
      <c r="A137" s="635" t="s">
        <v>236</v>
      </c>
      <c r="B137" s="635"/>
      <c r="C137" s="635"/>
      <c r="D137" s="490"/>
      <c r="E137" s="490"/>
      <c r="F137" s="490"/>
      <c r="G137" s="490"/>
      <c r="H137" s="490"/>
      <c r="I137" s="490"/>
      <c r="J137" s="490"/>
      <c r="K137" s="490"/>
      <c r="L137" s="490"/>
      <c r="M137" s="490"/>
      <c r="N137" s="490"/>
      <c r="O137" s="490"/>
      <c r="S137" s="14"/>
    </row>
    <row r="138" spans="1:31" ht="21" customHeight="1" x14ac:dyDescent="0.25">
      <c r="A138" s="603" t="s">
        <v>329</v>
      </c>
      <c r="B138" s="603"/>
      <c r="C138" s="603"/>
      <c r="D138" s="670" t="str">
        <f>IF(D133=" "," ",IF(D133="dry","N/A",IF(D133="N/A","N/A",IF(D132="Diesel","N/A",'Equipment and Monitoring'!$F$28))))</f>
        <v xml:space="preserve"> </v>
      </c>
      <c r="E138" s="671"/>
      <c r="F138" s="670" t="str">
        <f>IF(F133=" "," ",IF(F133="dry","N/A",IF(F133="N/A","N/A",IF(F132="Diesel","N/A",'Equipment and Monitoring'!$F$28))))</f>
        <v xml:space="preserve"> </v>
      </c>
      <c r="G138" s="671"/>
      <c r="H138" s="670" t="str">
        <f>IF(H133=" "," ",IF(H133="dry","N/A",IF(H133="N/A","N/A",IF(H132="Diesel","N/A",'Equipment and Monitoring'!$F$28))))</f>
        <v xml:space="preserve"> </v>
      </c>
      <c r="I138" s="671"/>
      <c r="J138" s="670" t="str">
        <f>IF(J133=" "," ",IF(J133="dry","N/A",IF(J133="N/A","N/A",IF(J132="Diesel","N/A",'Equipment and Monitoring'!$F$28))))</f>
        <v xml:space="preserve"> </v>
      </c>
      <c r="K138" s="671"/>
      <c r="L138" s="670" t="str">
        <f>IF(L133=" "," ",IF(L133="dry","N/A",IF(L133="N/A","N/A",IF(L132="Diesel","N/A",'Equipment and Monitoring'!$F$28))))</f>
        <v xml:space="preserve"> </v>
      </c>
      <c r="M138" s="671"/>
      <c r="N138" s="670" t="str">
        <f>IF(N133=" "," ",IF(N133="dry","N/A",IF(N133="N/A","N/A",IF(N132="Diesel","N/A",'Equipment and Monitoring'!$F$28))))</f>
        <v xml:space="preserve"> </v>
      </c>
      <c r="O138" s="671"/>
    </row>
    <row r="139" spans="1:31" ht="21" customHeight="1" x14ac:dyDescent="0.25">
      <c r="A139" s="603"/>
      <c r="B139" s="603"/>
      <c r="C139" s="603"/>
      <c r="D139" s="618" t="str">
        <f>IF(D133=" "," ",IF(D133="dry","N/A",IF(D133="N/A","N/A",IF(D132="Diesel","N/A",'Equipment and Monitoring'!$G$28))))</f>
        <v xml:space="preserve"> </v>
      </c>
      <c r="E139" s="618"/>
      <c r="F139" s="618" t="str">
        <f>IF(F133=" "," ",IF(F133="dry","N/A",IF(F133="N/A","N/A",IF(F132="Diesel","N/A",'Equipment and Monitoring'!$G$28))))</f>
        <v xml:space="preserve"> </v>
      </c>
      <c r="G139" s="618"/>
      <c r="H139" s="618" t="str">
        <f>IF(H133=" "," ",IF(H133="dry","N/A",IF(H133="N/A","N/A",IF(H132="Diesel","N/A",'Equipment and Monitoring'!$G$28))))</f>
        <v xml:space="preserve"> </v>
      </c>
      <c r="I139" s="618"/>
      <c r="J139" s="618" t="str">
        <f>IF(J133=" "," ",IF(J133="dry","N/A",IF(J133="N/A","N/A",IF(J132="Diesel","N/A",'Equipment and Monitoring'!$G$28))))</f>
        <v xml:space="preserve"> </v>
      </c>
      <c r="K139" s="618"/>
      <c r="L139" s="618" t="str">
        <f>IF(L133=" "," ",IF(L133="dry","N/A",IF(L133="N/A","N/A",IF(L132="Diesel","N/A",'Equipment and Monitoring'!$G$28))))</f>
        <v xml:space="preserve"> </v>
      </c>
      <c r="M139" s="618"/>
      <c r="N139" s="618" t="str">
        <f>IF(N133=" "," ",IF(N133="dry","N/A",IF(N133="N/A","N/A",IF(N132="Diesel","N/A",'Equipment and Monitoring'!$G$28))))</f>
        <v xml:space="preserve"> </v>
      </c>
      <c r="O139" s="618"/>
    </row>
    <row r="140" spans="1:31" ht="21" customHeight="1" x14ac:dyDescent="0.25">
      <c r="A140" s="635" t="s">
        <v>236</v>
      </c>
      <c r="B140" s="635"/>
      <c r="C140" s="635"/>
      <c r="D140" s="490"/>
      <c r="E140" s="490"/>
      <c r="F140" s="490"/>
      <c r="G140" s="490"/>
      <c r="H140" s="490"/>
      <c r="I140" s="490"/>
      <c r="J140" s="490"/>
      <c r="K140" s="490"/>
      <c r="L140" s="490"/>
      <c r="M140" s="490"/>
      <c r="N140" s="490"/>
      <c r="O140" s="490"/>
    </row>
    <row r="141" spans="1:31" ht="21" customHeight="1" x14ac:dyDescent="0.25">
      <c r="A141" s="603" t="s">
        <v>330</v>
      </c>
      <c r="B141" s="603"/>
      <c r="C141" s="603"/>
      <c r="D141" s="615" t="str">
        <f>IF(D133=" "," ",IF(D133="dry","N/A",IF(D133="N/A","N/A",'Equipment and Monitoring'!$F$28)))</f>
        <v xml:space="preserve"> </v>
      </c>
      <c r="E141" s="615"/>
      <c r="F141" s="615" t="str">
        <f>IF(F133=" "," ",IF(F133="dry","N/A",IF(F133="N/A","N/A",'Equipment and Monitoring'!$F$28)))</f>
        <v xml:space="preserve"> </v>
      </c>
      <c r="G141" s="615"/>
      <c r="H141" s="615" t="str">
        <f>IF(H133=" "," ",IF(H133="dry","N/A",IF(H133="N/A","N/A",'Equipment and Monitoring'!$F$28)))</f>
        <v xml:space="preserve"> </v>
      </c>
      <c r="I141" s="615"/>
      <c r="J141" s="615" t="str">
        <f>IF(J133=" "," ",IF(J133="dry","N/A",IF(J133="N/A","N/A",'Equipment and Monitoring'!$F$28)))</f>
        <v xml:space="preserve"> </v>
      </c>
      <c r="K141" s="615"/>
      <c r="L141" s="615" t="str">
        <f>IF(L133=" "," ",IF(L133="dry","N/A",IF(L133="N/A","N/A",'Equipment and Monitoring'!$F$28)))</f>
        <v xml:space="preserve"> </v>
      </c>
      <c r="M141" s="615"/>
      <c r="N141" s="615" t="str">
        <f>IF(N133=" "," ",IF(N133="dry","N/A",IF(N133="N/A","N/A",'Equipment and Monitoring'!$F$28)))</f>
        <v xml:space="preserve"> </v>
      </c>
      <c r="O141" s="615"/>
    </row>
    <row r="142" spans="1:31" ht="21" customHeight="1" x14ac:dyDescent="0.25">
      <c r="A142" s="603"/>
      <c r="B142" s="603"/>
      <c r="C142" s="603"/>
      <c r="D142" s="618" t="str">
        <f>IF(D133=" "," ",IF(D133="dry","N/A",IF(D133="N/A","N/A",'Equipment and Monitoring'!$G$28)))</f>
        <v xml:space="preserve"> </v>
      </c>
      <c r="E142" s="618"/>
      <c r="F142" s="618" t="str">
        <f>IF(F133=" "," ",IF(F133="dry","N/A",IF(F133="N/A","N/A",'Equipment and Monitoring'!$G$28)))</f>
        <v xml:space="preserve"> </v>
      </c>
      <c r="G142" s="618"/>
      <c r="H142" s="618" t="str">
        <f>IF(H133=" "," ",IF(H133="dry","N/A",IF(H133="N/A","N/A",'Equipment and Monitoring'!$G$28)))</f>
        <v xml:space="preserve"> </v>
      </c>
      <c r="I142" s="618"/>
      <c r="J142" s="618" t="str">
        <f>IF(J133=" "," ",IF(J133="dry","N/A",IF(J133="N/A","N/A",'Equipment and Monitoring'!$G$28)))</f>
        <v xml:space="preserve"> </v>
      </c>
      <c r="K142" s="618"/>
      <c r="L142" s="618" t="str">
        <f>IF(L133=" "," ",IF(L133="dry","N/A",IF(L133="N/A","N/A",'Equipment and Monitoring'!$G$28)))</f>
        <v xml:space="preserve"> </v>
      </c>
      <c r="M142" s="618"/>
      <c r="N142" s="618" t="str">
        <f>IF(N133=" "," ",IF(N133="dry","N/A",IF(N133="N/A","N/A",'Equipment and Monitoring'!$G$28)))</f>
        <v xml:space="preserve"> </v>
      </c>
      <c r="O142" s="618"/>
    </row>
    <row r="143" spans="1:31" ht="21" customHeight="1" x14ac:dyDescent="0.25">
      <c r="A143" s="635" t="s">
        <v>236</v>
      </c>
      <c r="B143" s="635"/>
      <c r="C143" s="635"/>
      <c r="D143" s="490"/>
      <c r="E143" s="490"/>
      <c r="F143" s="490"/>
      <c r="G143" s="490"/>
      <c r="H143" s="490"/>
      <c r="I143" s="490"/>
      <c r="J143" s="490"/>
      <c r="K143" s="490"/>
      <c r="L143" s="490"/>
      <c r="M143" s="490"/>
      <c r="N143" s="490"/>
      <c r="O143" s="490"/>
    </row>
    <row r="144" spans="1:31" ht="31.15" customHeight="1" x14ac:dyDescent="0.25">
      <c r="A144" s="667" t="s">
        <v>409</v>
      </c>
      <c r="B144" s="667"/>
      <c r="C144" s="667"/>
      <c r="D144" s="668" t="str">
        <f>IF($D$17=0," ",$D$17)</f>
        <v xml:space="preserve"> </v>
      </c>
      <c r="E144" s="668"/>
      <c r="F144" s="668" t="str">
        <f>IF($F$17=0," ",$F$17)</f>
        <v xml:space="preserve"> </v>
      </c>
      <c r="G144" s="668"/>
      <c r="H144" s="668" t="str">
        <f>IF($H$17=0," ",$H$17)</f>
        <v xml:space="preserve"> </v>
      </c>
      <c r="I144" s="668"/>
      <c r="J144" s="668" t="str">
        <f>IF($J$17=0," ",$J$17)</f>
        <v xml:space="preserve"> </v>
      </c>
      <c r="K144" s="668"/>
      <c r="L144" s="668" t="str">
        <f>IF($L$17=0," ",$L$17)</f>
        <v xml:space="preserve"> </v>
      </c>
      <c r="M144" s="668"/>
      <c r="N144" s="668" t="str">
        <f>IF($N$17=0," ",$N$17)</f>
        <v xml:space="preserve"> </v>
      </c>
      <c r="O144" s="668"/>
    </row>
    <row r="145" spans="1:16" ht="19.899999999999999" customHeight="1" x14ac:dyDescent="0.25">
      <c r="A145" s="603" t="s">
        <v>362</v>
      </c>
      <c r="B145" s="603"/>
      <c r="C145" s="603"/>
      <c r="D145" s="669" t="str">
        <f>IF(D144=" "," ",'Equipment and Monitoring'!$D$45)</f>
        <v xml:space="preserve"> </v>
      </c>
      <c r="E145" s="669"/>
      <c r="F145" s="669" t="str">
        <f>IF(F144=" "," ",'Equipment and Monitoring'!$D$45)</f>
        <v xml:space="preserve"> </v>
      </c>
      <c r="G145" s="669"/>
      <c r="H145" s="669" t="str">
        <f>IF(H144=" "," ",'Equipment and Monitoring'!$D$45)</f>
        <v xml:space="preserve"> </v>
      </c>
      <c r="I145" s="669"/>
      <c r="J145" s="669" t="str">
        <f>IF(J144=" "," ",'Equipment and Monitoring'!$D$45)</f>
        <v xml:space="preserve"> </v>
      </c>
      <c r="K145" s="669"/>
      <c r="L145" s="669" t="str">
        <f>IF(L144=" "," ",'Equipment and Monitoring'!$D$45)</f>
        <v xml:space="preserve"> </v>
      </c>
      <c r="M145" s="669"/>
      <c r="N145" s="669" t="str">
        <f>IF(N144=" "," ",'Equipment and Monitoring'!$D$45)</f>
        <v xml:space="preserve"> </v>
      </c>
      <c r="O145" s="669"/>
    </row>
    <row r="146" spans="1:16" ht="25.15" customHeight="1" x14ac:dyDescent="0.25">
      <c r="A146" s="673" t="s">
        <v>398</v>
      </c>
      <c r="B146" s="674"/>
      <c r="C146" s="675"/>
      <c r="D146" s="596" t="str">
        <f>IF(D145=" "," ",IF(D145="Dry","N/A",IF(D145="N/A","N/A",'Equipment and Monitoring'!$E$45)))</f>
        <v xml:space="preserve"> </v>
      </c>
      <c r="E146" s="597"/>
      <c r="F146" s="596" t="str">
        <f>IF(F145=" "," ",IF(F145="Dry","N/A",IF(F145="N/A","N/A",'Equipment and Monitoring'!$E$45)))</f>
        <v xml:space="preserve"> </v>
      </c>
      <c r="G146" s="597"/>
      <c r="H146" s="596" t="str">
        <f>IF(H145=" "," ",IF(H145="Dry","N/A",IF(H145="N/A","N/A",'Equipment and Monitoring'!$E$45)))</f>
        <v xml:space="preserve"> </v>
      </c>
      <c r="I146" s="597"/>
      <c r="J146" s="596" t="str">
        <f>IF(J145=" "," ",IF(J145="Dry","N/A",IF(J145="N/A","N/A",'Equipment and Monitoring'!$E$45)))</f>
        <v xml:space="preserve"> </v>
      </c>
      <c r="K146" s="597"/>
      <c r="L146" s="596" t="str">
        <f>IF(L145=" "," ",IF(L145="Dry","N/A",IF(L145="N/A","N/A",'Equipment and Monitoring'!$E$45)))</f>
        <v xml:space="preserve"> </v>
      </c>
      <c r="M146" s="597"/>
      <c r="N146" s="596" t="str">
        <f>IF(N145=" "," ",IF(N145="Dry","N/A",IF(N145="N/A","N/A",'Equipment and Monitoring'!$E$45)))</f>
        <v xml:space="preserve"> </v>
      </c>
      <c r="O146" s="597"/>
    </row>
    <row r="147" spans="1:16" ht="25.15" customHeight="1" x14ac:dyDescent="0.25">
      <c r="A147" s="676"/>
      <c r="B147" s="677"/>
      <c r="C147" s="678"/>
      <c r="D147" s="598" t="str">
        <f>IF(D145=" "," ",IF(D145="Dry","N/A",IF(D145="N/A","N/A",'Equipment and Monitoring'!$G$45)))</f>
        <v xml:space="preserve"> </v>
      </c>
      <c r="E147" s="599"/>
      <c r="F147" s="598" t="str">
        <f>IF(F145=" "," ",IF(F145="Dry","N/A",IF(F145="N/A","N/A",'Equipment and Monitoring'!$G$45)))</f>
        <v xml:space="preserve"> </v>
      </c>
      <c r="G147" s="599"/>
      <c r="H147" s="598" t="str">
        <f>IF(H145=" "," ",IF(H145="Dry","N/A",IF(H145="N/A","N/A",'Equipment and Monitoring'!$G$45)))</f>
        <v xml:space="preserve"> </v>
      </c>
      <c r="I147" s="599"/>
      <c r="J147" s="598" t="str">
        <f>IF(J145=" "," ",IF(J145="Dry","N/A",IF(J145="N/A","N/A",'Equipment and Monitoring'!$G$45)))</f>
        <v xml:space="preserve"> </v>
      </c>
      <c r="K147" s="599"/>
      <c r="L147" s="598" t="str">
        <f>IF(L145=" "," ",IF(L145="Dry","N/A",IF(L145="N/A","N/A",'Equipment and Monitoring'!$G$45)))</f>
        <v xml:space="preserve"> </v>
      </c>
      <c r="M147" s="599"/>
      <c r="N147" s="598" t="str">
        <f>IF(N145=" "," ",IF(N145="Dry","N/A",IF(N145="N/A","N/A",'Equipment and Monitoring'!$G$45)))</f>
        <v xml:space="preserve"> </v>
      </c>
      <c r="O147" s="599"/>
    </row>
    <row r="148" spans="1:16" ht="25.15" customHeight="1" x14ac:dyDescent="0.25">
      <c r="A148" s="603" t="s">
        <v>283</v>
      </c>
      <c r="B148" s="603"/>
      <c r="C148" s="603"/>
      <c r="D148" s="596" t="str">
        <f>IF(D145=" "," ",'Equipment and Monitoring'!$E$46)</f>
        <v xml:space="preserve"> </v>
      </c>
      <c r="E148" s="597"/>
      <c r="F148" s="596" t="str">
        <f>IF(F145=" "," ",'Equipment and Monitoring'!$E$46)</f>
        <v xml:space="preserve"> </v>
      </c>
      <c r="G148" s="597"/>
      <c r="H148" s="596" t="str">
        <f>IF(H145=" "," ",'Equipment and Monitoring'!$E$46)</f>
        <v xml:space="preserve"> </v>
      </c>
      <c r="I148" s="597"/>
      <c r="J148" s="596" t="str">
        <f>IF(J145=" "," ",'Equipment and Monitoring'!$E$46)</f>
        <v xml:space="preserve"> </v>
      </c>
      <c r="K148" s="597"/>
      <c r="L148" s="596" t="str">
        <f>IF(L145=" "," ",'Equipment and Monitoring'!$E$46)</f>
        <v xml:space="preserve"> </v>
      </c>
      <c r="M148" s="597"/>
      <c r="N148" s="596" t="str">
        <f>IF(N145=" "," ",'Equipment and Monitoring'!$E$46)</f>
        <v xml:space="preserve"> </v>
      </c>
      <c r="O148" s="597"/>
    </row>
    <row r="149" spans="1:16" ht="25.15" customHeight="1" x14ac:dyDescent="0.25">
      <c r="A149" s="603"/>
      <c r="B149" s="603"/>
      <c r="C149" s="603"/>
      <c r="D149" s="598" t="str">
        <f>IF(D145=" "," ",'Equipment and Monitoring'!$G$46)</f>
        <v xml:space="preserve"> </v>
      </c>
      <c r="E149" s="599"/>
      <c r="F149" s="598" t="str">
        <f>IF(F145=" "," ",'Equipment and Monitoring'!$G$46)</f>
        <v xml:space="preserve"> </v>
      </c>
      <c r="G149" s="599"/>
      <c r="H149" s="598" t="str">
        <f>IF(H145=" "," ",'Equipment and Monitoring'!$G$46)</f>
        <v xml:space="preserve"> </v>
      </c>
      <c r="I149" s="599"/>
      <c r="J149" s="598" t="str">
        <f>IF(J145=" "," ",'Equipment and Monitoring'!$G$46)</f>
        <v xml:space="preserve"> </v>
      </c>
      <c r="K149" s="599"/>
      <c r="L149" s="598" t="str">
        <f>IF(L145=" "," ",'Equipment and Monitoring'!$G$46)</f>
        <v xml:space="preserve"> </v>
      </c>
      <c r="M149" s="599"/>
      <c r="N149" s="598" t="str">
        <f>IF(N145=" "," ",'Equipment and Monitoring'!$G$46)</f>
        <v xml:space="preserve"> </v>
      </c>
      <c r="O149" s="599"/>
    </row>
    <row r="150" spans="1:16" ht="26.45" customHeight="1" x14ac:dyDescent="0.25">
      <c r="A150" s="603" t="s">
        <v>400</v>
      </c>
      <c r="B150" s="603"/>
      <c r="C150" s="603"/>
      <c r="D150" s="490"/>
      <c r="E150" s="490"/>
      <c r="F150" s="594"/>
      <c r="G150" s="595"/>
      <c r="H150" s="594"/>
      <c r="I150" s="595"/>
      <c r="J150" s="594"/>
      <c r="K150" s="595"/>
      <c r="L150" s="594"/>
      <c r="M150" s="595"/>
      <c r="N150" s="594"/>
      <c r="O150" s="595"/>
    </row>
    <row r="151" spans="1:16" ht="22.9" customHeight="1" x14ac:dyDescent="0.25">
      <c r="A151" s="603" t="s">
        <v>401</v>
      </c>
      <c r="B151" s="603"/>
      <c r="C151" s="603"/>
      <c r="D151" s="594"/>
      <c r="E151" s="595"/>
      <c r="F151" s="594"/>
      <c r="G151" s="595"/>
      <c r="H151" s="594"/>
      <c r="I151" s="595"/>
      <c r="J151" s="594"/>
      <c r="K151" s="595"/>
      <c r="L151" s="594"/>
      <c r="M151" s="595"/>
      <c r="N151" s="594"/>
      <c r="O151" s="595"/>
    </row>
    <row r="152" spans="1:16" ht="28.15" customHeight="1" x14ac:dyDescent="0.25">
      <c r="A152" s="603" t="s">
        <v>402</v>
      </c>
      <c r="B152" s="603"/>
      <c r="C152" s="603"/>
      <c r="D152" s="594"/>
      <c r="E152" s="595"/>
      <c r="F152" s="594"/>
      <c r="G152" s="595"/>
      <c r="H152" s="594"/>
      <c r="I152" s="595"/>
      <c r="J152" s="594"/>
      <c r="K152" s="595"/>
      <c r="L152" s="594"/>
      <c r="M152" s="595"/>
      <c r="N152" s="594"/>
      <c r="O152" s="595"/>
    </row>
    <row r="153" spans="1:16" ht="21" customHeight="1" x14ac:dyDescent="0.25">
      <c r="A153" s="603" t="s">
        <v>403</v>
      </c>
      <c r="B153" s="603"/>
      <c r="C153" s="603"/>
      <c r="D153" s="594"/>
      <c r="E153" s="595"/>
      <c r="F153" s="594"/>
      <c r="G153" s="595"/>
      <c r="H153" s="594"/>
      <c r="I153" s="595"/>
      <c r="J153" s="594"/>
      <c r="K153" s="595"/>
      <c r="L153" s="594"/>
      <c r="M153" s="595"/>
      <c r="N153" s="594"/>
      <c r="O153" s="595"/>
    </row>
    <row r="154" spans="1:16" ht="30" customHeight="1" x14ac:dyDescent="0.25">
      <c r="A154" s="603" t="s">
        <v>404</v>
      </c>
      <c r="B154" s="603"/>
      <c r="C154" s="603"/>
      <c r="D154" s="594"/>
      <c r="E154" s="595"/>
      <c r="F154" s="594"/>
      <c r="G154" s="595"/>
      <c r="H154" s="594"/>
      <c r="I154" s="595"/>
      <c r="J154" s="594"/>
      <c r="K154" s="595"/>
      <c r="L154" s="594"/>
      <c r="M154" s="595"/>
      <c r="N154" s="594"/>
      <c r="O154" s="595"/>
    </row>
    <row r="155" spans="1:16" ht="21" customHeight="1" x14ac:dyDescent="0.25">
      <c r="A155" s="603" t="s">
        <v>405</v>
      </c>
      <c r="B155" s="603"/>
      <c r="C155" s="603"/>
      <c r="D155" s="594"/>
      <c r="E155" s="595"/>
      <c r="F155" s="594"/>
      <c r="G155" s="595"/>
      <c r="H155" s="594"/>
      <c r="I155" s="595"/>
      <c r="J155" s="594"/>
      <c r="K155" s="595"/>
      <c r="L155" s="594"/>
      <c r="M155" s="595"/>
      <c r="N155" s="594"/>
      <c r="O155" s="595"/>
    </row>
    <row r="156" spans="1:16" ht="27" customHeight="1" x14ac:dyDescent="0.25">
      <c r="A156" s="603" t="s">
        <v>406</v>
      </c>
      <c r="B156" s="603"/>
      <c r="C156" s="603"/>
      <c r="D156" s="594"/>
      <c r="E156" s="595"/>
      <c r="F156" s="594"/>
      <c r="G156" s="595"/>
      <c r="H156" s="594"/>
      <c r="I156" s="595"/>
      <c r="J156" s="594"/>
      <c r="K156" s="595"/>
      <c r="L156" s="594"/>
      <c r="M156" s="595"/>
      <c r="N156" s="594"/>
      <c r="O156" s="595"/>
    </row>
    <row r="157" spans="1:16" ht="22.9" customHeight="1" x14ac:dyDescent="0.25">
      <c r="A157" s="603" t="s">
        <v>407</v>
      </c>
      <c r="B157" s="603"/>
      <c r="C157" s="603"/>
      <c r="D157" s="594"/>
      <c r="E157" s="595"/>
      <c r="F157" s="594"/>
      <c r="G157" s="595"/>
      <c r="H157" s="594"/>
      <c r="I157" s="595"/>
      <c r="J157" s="594"/>
      <c r="K157" s="595"/>
      <c r="L157" s="594"/>
      <c r="M157" s="595"/>
      <c r="N157" s="594"/>
      <c r="O157" s="595"/>
    </row>
    <row r="158" spans="1:16" ht="30" customHeight="1" x14ac:dyDescent="0.25">
      <c r="A158" s="667" t="s">
        <v>350</v>
      </c>
      <c r="B158" s="667"/>
      <c r="C158" s="667"/>
      <c r="D158" s="348" t="str">
        <f>IF('Inspection Worksheet'!D113=0," ",'Inspection Worksheet'!D113)</f>
        <v xml:space="preserve"> </v>
      </c>
      <c r="E158" s="348" t="str">
        <f>IF('Inspection Worksheet'!E113=0," ",'Inspection Worksheet'!E113)</f>
        <v xml:space="preserve"> </v>
      </c>
      <c r="F158" s="348" t="str">
        <f>IF('Inspection Worksheet'!F113=0," ",'Inspection Worksheet'!F113)</f>
        <v xml:space="preserve"> </v>
      </c>
      <c r="G158" s="348" t="str">
        <f>IF('Inspection Worksheet'!G113=0," ",'Inspection Worksheet'!G113)</f>
        <v xml:space="preserve"> </v>
      </c>
      <c r="H158" s="348" t="str">
        <f>IF('Inspection Worksheet'!H113=0," ",'Inspection Worksheet'!H113)</f>
        <v xml:space="preserve"> </v>
      </c>
      <c r="I158" s="348" t="str">
        <f>IF('Inspection Worksheet'!I113=0," ",'Inspection Worksheet'!I113)</f>
        <v xml:space="preserve"> </v>
      </c>
      <c r="J158" s="348" t="str">
        <f>IF('Inspection Worksheet'!J113=0," ",'Inspection Worksheet'!J113)</f>
        <v xml:space="preserve"> </v>
      </c>
      <c r="K158" s="348" t="str">
        <f>IF('Inspection Worksheet'!K113=0," ",'Inspection Worksheet'!K113)</f>
        <v xml:space="preserve"> </v>
      </c>
      <c r="L158" s="348" t="str">
        <f>IF('Inspection Worksheet'!L113=0," ",'Inspection Worksheet'!L113)</f>
        <v xml:space="preserve"> </v>
      </c>
      <c r="M158" s="348" t="str">
        <f>IF('Inspection Worksheet'!M113=0," ",'Inspection Worksheet'!M113)</f>
        <v xml:space="preserve"> </v>
      </c>
      <c r="N158" s="348" t="str">
        <f>IF('Inspection Worksheet'!N113=0," ",'Inspection Worksheet'!N113)</f>
        <v xml:space="preserve"> </v>
      </c>
      <c r="O158" s="348" t="str">
        <f>IF('Inspection Worksheet'!O113=0," ",'Inspection Worksheet'!O113)</f>
        <v xml:space="preserve"> </v>
      </c>
    </row>
    <row r="159" spans="1:16" s="72" customFormat="1" ht="19.149999999999999" customHeight="1" x14ac:dyDescent="0.25">
      <c r="A159" s="603" t="s">
        <v>363</v>
      </c>
      <c r="B159" s="603"/>
      <c r="C159" s="603"/>
      <c r="D159" s="349" t="str">
        <f>IF(D158=" "," ",'Equipment and Monitoring'!$D$56)</f>
        <v xml:space="preserve"> </v>
      </c>
      <c r="E159" s="349" t="str">
        <f>IF('Inspection Worksheet'!E113=0," ",'Equipment and Monitoring'!$D$56)</f>
        <v xml:space="preserve"> </v>
      </c>
      <c r="F159" s="349" t="str">
        <f>IF('Inspection Worksheet'!F113=0," ",'Equipment and Monitoring'!$D$56)</f>
        <v xml:space="preserve"> </v>
      </c>
      <c r="G159" s="349" t="str">
        <f>IF('Inspection Worksheet'!G113=0," ",'Equipment and Monitoring'!$D$56)</f>
        <v xml:space="preserve"> </v>
      </c>
      <c r="H159" s="349" t="str">
        <f>IF('Inspection Worksheet'!H113=0," ",'Equipment and Monitoring'!$D$56)</f>
        <v xml:space="preserve"> </v>
      </c>
      <c r="I159" s="349" t="str">
        <f>IF('Inspection Worksheet'!I113=0," ",'Equipment and Monitoring'!$D$56)</f>
        <v xml:space="preserve"> </v>
      </c>
      <c r="J159" s="349" t="str">
        <f>IF('Inspection Worksheet'!J113=0," ",'Equipment and Monitoring'!$D$56)</f>
        <v xml:space="preserve"> </v>
      </c>
      <c r="K159" s="349" t="str">
        <f>IF('Inspection Worksheet'!K113=0," ",'Equipment and Monitoring'!$D$56)</f>
        <v xml:space="preserve"> </v>
      </c>
      <c r="L159" s="349" t="str">
        <f>IF('Inspection Worksheet'!L113=0," ",'Equipment and Monitoring'!$D$56)</f>
        <v xml:space="preserve"> </v>
      </c>
      <c r="M159" s="349" t="str">
        <f>IF('Inspection Worksheet'!M113=0," ",'Equipment and Monitoring'!$D$56)</f>
        <v xml:space="preserve"> </v>
      </c>
      <c r="N159" s="349" t="str">
        <f>IF('Inspection Worksheet'!N113=0," ",'Equipment and Monitoring'!$D$56)</f>
        <v xml:space="preserve"> </v>
      </c>
      <c r="O159" s="349" t="str">
        <f>IF('Inspection Worksheet'!O113=0," ",'Equipment and Monitoring'!$D$56)</f>
        <v xml:space="preserve"> </v>
      </c>
    </row>
    <row r="160" spans="1:16" ht="40.15" customHeight="1" x14ac:dyDescent="0.25">
      <c r="A160" s="603" t="s">
        <v>360</v>
      </c>
      <c r="B160" s="603"/>
      <c r="C160" s="603"/>
      <c r="D160" s="367" t="str">
        <f>IF(D158=" "," ",IF(D159="N/A","N/A",'Equipment and Monitoring'!$E$56))</f>
        <v xml:space="preserve"> </v>
      </c>
      <c r="E160" s="367" t="str">
        <f>IF(E159=" "," ",IF(E159="N/A","N/A",'Equipment and Monitoring'!$E$56))</f>
        <v xml:space="preserve"> </v>
      </c>
      <c r="F160" s="367" t="str">
        <f>IF(F159=" "," ",IF(F159="N/A","N/A",'Equipment and Monitoring'!$E$56))</f>
        <v xml:space="preserve"> </v>
      </c>
      <c r="G160" s="367" t="str">
        <f>IF(G159=" "," ",IF(G159="N/A","N/A",'Equipment and Monitoring'!$E$56))</f>
        <v xml:space="preserve"> </v>
      </c>
      <c r="H160" s="367" t="str">
        <f>IF(H159=" "," ",IF(H159="N/A","N/A",'Equipment and Monitoring'!$E$56))</f>
        <v xml:space="preserve"> </v>
      </c>
      <c r="I160" s="367" t="str">
        <f>IF(I159=" "," ",IF(I159="N/A","N/A",'Equipment and Monitoring'!$E$56))</f>
        <v xml:space="preserve"> </v>
      </c>
      <c r="J160" s="367" t="str">
        <f>IF(J159=" "," ",IF(J159="N/A","N/A",'Equipment and Monitoring'!$E$56))</f>
        <v xml:space="preserve"> </v>
      </c>
      <c r="K160" s="367" t="str">
        <f>IF(K159=" "," ",IF(K159="N/A","N/A",'Equipment and Monitoring'!$E$56))</f>
        <v xml:space="preserve"> </v>
      </c>
      <c r="L160" s="367" t="str">
        <f>IF(L159=" "," ",IF(L159="N/A","N/A",'Equipment and Monitoring'!$E$56))</f>
        <v xml:space="preserve"> </v>
      </c>
      <c r="M160" s="367" t="str">
        <f>IF(M159=" "," ",IF(M159="N/A","N/A",'Equipment and Monitoring'!$E$56))</f>
        <v xml:space="preserve"> </v>
      </c>
      <c r="N160" s="367" t="str">
        <f>IF(N159=" "," ",IF(N159="N/A","N/A",'Equipment and Monitoring'!$E$56))</f>
        <v xml:space="preserve"> </v>
      </c>
      <c r="O160" s="172" t="str">
        <f>IF(O159=" "," ",IF(O159="N/A","N/A",'Equipment and Monitoring'!$E$56))</f>
        <v xml:space="preserve"> </v>
      </c>
      <c r="P160" s="154"/>
    </row>
    <row r="161" spans="1:16" ht="25.9" customHeight="1" x14ac:dyDescent="0.25">
      <c r="A161" s="603"/>
      <c r="B161" s="603"/>
      <c r="C161" s="603"/>
      <c r="D161" s="368" t="str">
        <f>IF(D158=" "," ",IF(D159="N/A","N/A",'Equipment and Monitoring'!$G$56))</f>
        <v xml:space="preserve"> </v>
      </c>
      <c r="E161" s="368" t="str">
        <f>IF(E159=" "," ",IF(E159="N/A","N/A",'Equipment and Monitoring'!$G$56))</f>
        <v xml:space="preserve"> </v>
      </c>
      <c r="F161" s="368" t="str">
        <f>IF(F159=" "," ",IF(F159="N/A","N/A",'Equipment and Monitoring'!$G$56))</f>
        <v xml:space="preserve"> </v>
      </c>
      <c r="G161" s="368" t="str">
        <f>IF(G159=" "," ",IF(G159="N/A","N/A",'Equipment and Monitoring'!$G$56))</f>
        <v xml:space="preserve"> </v>
      </c>
      <c r="H161" s="368" t="str">
        <f>IF(H159=" "," ",IF(H159="N/A","N/A",'Equipment and Monitoring'!$G$56))</f>
        <v xml:space="preserve"> </v>
      </c>
      <c r="I161" s="368" t="str">
        <f>IF(I159=" "," ",IF(I159="N/A","N/A",'Equipment and Monitoring'!$G$56))</f>
        <v xml:space="preserve"> </v>
      </c>
      <c r="J161" s="368" t="str">
        <f>IF(J159=" "," ",IF(J159="N/A","N/A",'Equipment and Monitoring'!$G$56))</f>
        <v xml:space="preserve"> </v>
      </c>
      <c r="K161" s="368" t="str">
        <f>IF(K159=" "," ",IF(K159="N/A","N/A",'Equipment and Monitoring'!$G$56))</f>
        <v xml:space="preserve"> </v>
      </c>
      <c r="L161" s="368" t="str">
        <f>IF(L159=" "," ",IF(L159="N/A","N/A",'Equipment and Monitoring'!$G$56))</f>
        <v xml:space="preserve"> </v>
      </c>
      <c r="M161" s="368" t="str">
        <f>IF(M159=" "," ",IF(M159="N/A","N/A",'Equipment and Monitoring'!$G$56))</f>
        <v xml:space="preserve"> </v>
      </c>
      <c r="N161" s="368" t="str">
        <f>IF(N159=" "," ",IF(N159="N/A","N/A",'Equipment and Monitoring'!$G$56))</f>
        <v xml:space="preserve"> </v>
      </c>
      <c r="O161" s="369" t="str">
        <f>IF(O159=" "," ",IF(O159="N/A","N/A",'Equipment and Monitoring'!$G$56))</f>
        <v xml:space="preserve"> </v>
      </c>
      <c r="P161" s="154"/>
    </row>
    <row r="162" spans="1:16" ht="27" customHeight="1" x14ac:dyDescent="0.25">
      <c r="A162" s="603" t="s">
        <v>236</v>
      </c>
      <c r="B162" s="603"/>
      <c r="C162" s="603"/>
      <c r="D162" s="339"/>
      <c r="E162" s="339"/>
      <c r="F162" s="339"/>
      <c r="G162" s="339"/>
      <c r="H162" s="339"/>
      <c r="I162" s="339"/>
      <c r="J162" s="339"/>
      <c r="K162" s="339"/>
      <c r="L162" s="339"/>
      <c r="M162" s="339"/>
      <c r="N162" s="339"/>
      <c r="O162" s="339"/>
    </row>
    <row r="163" spans="1:16" ht="40.15" customHeight="1" x14ac:dyDescent="0.25">
      <c r="A163" s="603" t="s">
        <v>361</v>
      </c>
      <c r="B163" s="603"/>
      <c r="C163" s="603"/>
      <c r="D163" s="172" t="str">
        <f>IF(D158=" "," ",'Equipment and Monitoring'!$E$57)</f>
        <v xml:space="preserve"> </v>
      </c>
      <c r="E163" s="172" t="str">
        <f>IF(E158=" "," ",'Equipment and Monitoring'!$E$57)</f>
        <v xml:space="preserve"> </v>
      </c>
      <c r="F163" s="172" t="str">
        <f>IF(F158=" "," ",'Equipment and Monitoring'!$E$57)</f>
        <v xml:space="preserve"> </v>
      </c>
      <c r="G163" s="172" t="str">
        <f>IF(G158=" "," ",'Equipment and Monitoring'!$E$57)</f>
        <v xml:space="preserve"> </v>
      </c>
      <c r="H163" s="172" t="str">
        <f>IF(H158=" "," ",'Equipment and Monitoring'!$E$57)</f>
        <v xml:space="preserve"> </v>
      </c>
      <c r="I163" s="172" t="str">
        <f>IF(I158=" "," ",'Equipment and Monitoring'!$E$57)</f>
        <v xml:space="preserve"> </v>
      </c>
      <c r="J163" s="172" t="str">
        <f>IF(J158=" "," ",'Equipment and Monitoring'!$E$57)</f>
        <v xml:space="preserve"> </v>
      </c>
      <c r="K163" s="172" t="str">
        <f>IF(K158=" "," ",'Equipment and Monitoring'!$E$57)</f>
        <v xml:space="preserve"> </v>
      </c>
      <c r="L163" s="172" t="str">
        <f>IF(L158=" "," ",'Equipment and Monitoring'!$E$57)</f>
        <v xml:space="preserve"> </v>
      </c>
      <c r="M163" s="172" t="str">
        <f>IF(M158=" "," ",'Equipment and Monitoring'!$E$57)</f>
        <v xml:space="preserve"> </v>
      </c>
      <c r="N163" s="172" t="str">
        <f>IF(N158=" "," ",'Equipment and Monitoring'!$E$57)</f>
        <v xml:space="preserve"> </v>
      </c>
      <c r="O163" s="172" t="str">
        <f>IF(O158=" "," ",'Equipment and Monitoring'!$E$57)</f>
        <v xml:space="preserve"> </v>
      </c>
      <c r="P163" s="154"/>
    </row>
    <row r="164" spans="1:16" ht="31.9" customHeight="1" x14ac:dyDescent="0.25">
      <c r="A164" s="603"/>
      <c r="B164" s="603"/>
      <c r="C164" s="603"/>
      <c r="D164" s="369" t="str">
        <f>IF(D158=" "," ",'Equipment and Monitoring'!$G$57)</f>
        <v xml:space="preserve"> </v>
      </c>
      <c r="E164" s="369" t="str">
        <f>IF(E158=" "," ",'Equipment and Monitoring'!$G$57)</f>
        <v xml:space="preserve"> </v>
      </c>
      <c r="F164" s="369" t="str">
        <f>IF(F158=" "," ",'Equipment and Monitoring'!$G$57)</f>
        <v xml:space="preserve"> </v>
      </c>
      <c r="G164" s="369" t="str">
        <f>IF(G158=" "," ",'Equipment and Monitoring'!$G$57)</f>
        <v xml:space="preserve"> </v>
      </c>
      <c r="H164" s="369" t="str">
        <f>IF(H158=" "," ",'Equipment and Monitoring'!$G$57)</f>
        <v xml:space="preserve"> </v>
      </c>
      <c r="I164" s="369" t="str">
        <f>IF(I158=" "," ",'Equipment and Monitoring'!$G$57)</f>
        <v xml:space="preserve"> </v>
      </c>
      <c r="J164" s="369" t="str">
        <f>IF(J158=" "," ",'Equipment and Monitoring'!$G$57)</f>
        <v xml:space="preserve"> </v>
      </c>
      <c r="K164" s="369" t="str">
        <f>IF(K158=" "," ",'Equipment and Monitoring'!$G$57)</f>
        <v xml:space="preserve"> </v>
      </c>
      <c r="L164" s="369" t="str">
        <f>IF(L158=" "," ",'Equipment and Monitoring'!$G$57)</f>
        <v xml:space="preserve"> </v>
      </c>
      <c r="M164" s="369" t="str">
        <f>IF(M158=" "," ",'Equipment and Monitoring'!$G$57)</f>
        <v xml:space="preserve"> </v>
      </c>
      <c r="N164" s="369" t="str">
        <f>IF(N158=" "," ",'Equipment and Monitoring'!$G$57)</f>
        <v xml:space="preserve"> </v>
      </c>
      <c r="O164" s="369" t="str">
        <f>IF(O158=" "," ",'Equipment and Monitoring'!$G$57)</f>
        <v xml:space="preserve"> </v>
      </c>
      <c r="P164" s="154"/>
    </row>
    <row r="165" spans="1:16" ht="27" customHeight="1" x14ac:dyDescent="0.25">
      <c r="A165" s="603" t="s">
        <v>236</v>
      </c>
      <c r="B165" s="603"/>
      <c r="C165" s="603"/>
      <c r="D165" s="339"/>
      <c r="E165" s="339"/>
      <c r="F165" s="339"/>
      <c r="G165" s="339"/>
      <c r="H165" s="339"/>
      <c r="I165" s="339"/>
      <c r="J165" s="339"/>
      <c r="K165" s="339"/>
      <c r="L165" s="339"/>
      <c r="M165" s="339"/>
      <c r="N165" s="339"/>
      <c r="O165" s="339"/>
    </row>
    <row r="166" spans="1:16" ht="15" customHeight="1" x14ac:dyDescent="0.25">
      <c r="A166" s="350"/>
      <c r="B166" s="350"/>
      <c r="C166" s="350"/>
      <c r="D166" s="360"/>
      <c r="E166" s="360"/>
      <c r="F166" s="361"/>
      <c r="G166" s="361"/>
      <c r="H166" s="361"/>
      <c r="I166" s="361"/>
      <c r="J166" s="361"/>
      <c r="K166" s="361"/>
      <c r="L166" s="361"/>
      <c r="M166" s="361"/>
      <c r="N166" s="361"/>
      <c r="O166" s="361"/>
    </row>
    <row r="167" spans="1:16" ht="26.45" customHeight="1" x14ac:dyDescent="0.3">
      <c r="A167" s="602" t="s">
        <v>349</v>
      </c>
      <c r="B167" s="602"/>
      <c r="C167" s="602"/>
      <c r="D167" s="602"/>
      <c r="E167" s="602"/>
      <c r="F167" s="55"/>
      <c r="G167" s="55"/>
      <c r="H167" s="55"/>
      <c r="I167" s="55"/>
      <c r="J167" s="55"/>
      <c r="K167" s="55"/>
      <c r="L167" s="55"/>
      <c r="M167" s="55"/>
    </row>
    <row r="168" spans="1:16" ht="14.45" customHeight="1" x14ac:dyDescent="0.25">
      <c r="A168" s="604" t="s">
        <v>399</v>
      </c>
      <c r="B168" s="604"/>
      <c r="C168" s="604"/>
      <c r="D168" s="604"/>
      <c r="E168" s="604"/>
      <c r="F168" s="604"/>
      <c r="G168" s="604"/>
      <c r="H168" s="604"/>
      <c r="I168" s="604"/>
      <c r="J168" s="604"/>
      <c r="K168" s="604"/>
      <c r="L168" s="604"/>
      <c r="M168" s="604"/>
      <c r="N168" s="604"/>
      <c r="O168" s="604"/>
    </row>
    <row r="169" spans="1:16" x14ac:dyDescent="0.25">
      <c r="A169" s="604"/>
      <c r="B169" s="604"/>
      <c r="C169" s="604"/>
      <c r="D169" s="604"/>
      <c r="E169" s="604"/>
      <c r="F169" s="604"/>
      <c r="G169" s="604"/>
      <c r="H169" s="604"/>
      <c r="I169" s="604"/>
      <c r="J169" s="604"/>
      <c r="K169" s="604"/>
      <c r="L169" s="604"/>
      <c r="M169" s="604"/>
      <c r="N169" s="604"/>
      <c r="O169" s="604"/>
    </row>
    <row r="170" spans="1:16" x14ac:dyDescent="0.25">
      <c r="A170" s="604"/>
      <c r="B170" s="604"/>
      <c r="C170" s="604"/>
      <c r="D170" s="604"/>
      <c r="E170" s="604"/>
      <c r="F170" s="604"/>
      <c r="G170" s="604"/>
      <c r="H170" s="604"/>
      <c r="I170" s="604"/>
      <c r="J170" s="604"/>
      <c r="K170" s="604"/>
      <c r="L170" s="604"/>
      <c r="M170" s="604"/>
      <c r="N170" s="604"/>
      <c r="O170" s="604"/>
    </row>
    <row r="171" spans="1:16" ht="32.450000000000003" customHeight="1" x14ac:dyDescent="0.25">
      <c r="A171" s="605"/>
      <c r="B171" s="605"/>
      <c r="C171" s="605"/>
      <c r="D171" s="605"/>
      <c r="E171" s="605"/>
      <c r="F171" s="605"/>
      <c r="G171" s="605"/>
      <c r="H171" s="605"/>
      <c r="I171" s="605"/>
      <c r="J171" s="605"/>
      <c r="K171" s="605"/>
      <c r="L171" s="605"/>
      <c r="M171" s="605"/>
      <c r="N171" s="605"/>
      <c r="O171" s="605"/>
    </row>
    <row r="172" spans="1:16" ht="18.600000000000001" customHeight="1" x14ac:dyDescent="0.25">
      <c r="A172" s="611"/>
      <c r="B172" s="612"/>
      <c r="C172" s="609"/>
      <c r="D172" s="609"/>
      <c r="E172" s="610"/>
      <c r="F172" s="610"/>
      <c r="G172" s="612"/>
      <c r="H172" s="612"/>
      <c r="I172" s="612"/>
      <c r="J172" s="680"/>
      <c r="K172" s="601" t="s">
        <v>285</v>
      </c>
      <c r="L172" s="601"/>
      <c r="M172" s="601"/>
      <c r="N172" s="601"/>
      <c r="O172" s="601"/>
    </row>
    <row r="173" spans="1:16" ht="66" customHeight="1" x14ac:dyDescent="0.25">
      <c r="A173" s="682" t="s">
        <v>331</v>
      </c>
      <c r="B173" s="607"/>
      <c r="C173" s="681" t="s">
        <v>284</v>
      </c>
      <c r="D173" s="681"/>
      <c r="E173" s="681"/>
      <c r="F173" s="681"/>
      <c r="G173" s="606" t="s">
        <v>372</v>
      </c>
      <c r="H173" s="606"/>
      <c r="I173" s="607" t="s">
        <v>377</v>
      </c>
      <c r="J173" s="608"/>
      <c r="K173" s="351" t="s">
        <v>376</v>
      </c>
      <c r="L173" s="351" t="s">
        <v>373</v>
      </c>
      <c r="M173" s="351" t="s">
        <v>375</v>
      </c>
      <c r="N173" s="679" t="s">
        <v>374</v>
      </c>
      <c r="O173" s="679"/>
    </row>
    <row r="174" spans="1:16" x14ac:dyDescent="0.25">
      <c r="A174" s="600" t="s">
        <v>286</v>
      </c>
      <c r="B174" s="600"/>
      <c r="C174" s="585"/>
      <c r="D174" s="585"/>
      <c r="E174" s="585"/>
      <c r="F174" s="585"/>
      <c r="G174" s="585"/>
      <c r="H174" s="585"/>
      <c r="I174" s="600"/>
      <c r="J174" s="600"/>
      <c r="K174" s="326"/>
      <c r="L174" s="326"/>
      <c r="M174" s="326"/>
      <c r="N174" s="600"/>
      <c r="O174" s="600"/>
    </row>
    <row r="175" spans="1:16" x14ac:dyDescent="0.25">
      <c r="A175" s="600" t="s">
        <v>287</v>
      </c>
      <c r="B175" s="600"/>
      <c r="C175" s="585"/>
      <c r="D175" s="585"/>
      <c r="E175" s="585"/>
      <c r="F175" s="585"/>
      <c r="G175" s="585"/>
      <c r="H175" s="585"/>
      <c r="I175" s="600"/>
      <c r="J175" s="600"/>
      <c r="K175" s="326"/>
      <c r="L175" s="326"/>
      <c r="M175" s="326"/>
      <c r="N175" s="600"/>
      <c r="O175" s="600"/>
    </row>
    <row r="176" spans="1:16" x14ac:dyDescent="0.25">
      <c r="A176" s="600" t="s">
        <v>288</v>
      </c>
      <c r="B176" s="600"/>
      <c r="C176" s="585"/>
      <c r="D176" s="585"/>
      <c r="E176" s="585"/>
      <c r="F176" s="585"/>
      <c r="G176" s="585"/>
      <c r="H176" s="585"/>
      <c r="I176" s="600"/>
      <c r="J176" s="600"/>
      <c r="K176" s="326"/>
      <c r="L176" s="326"/>
      <c r="M176" s="326"/>
      <c r="N176" s="600"/>
      <c r="O176" s="600"/>
    </row>
    <row r="177" spans="1:15" x14ac:dyDescent="0.25">
      <c r="A177" s="600" t="s">
        <v>289</v>
      </c>
      <c r="B177" s="600"/>
      <c r="C177" s="585"/>
      <c r="D177" s="585"/>
      <c r="E177" s="585"/>
      <c r="F177" s="585"/>
      <c r="G177" s="585"/>
      <c r="H177" s="585"/>
      <c r="I177" s="600"/>
      <c r="J177" s="600"/>
      <c r="K177" s="326"/>
      <c r="L177" s="326"/>
      <c r="M177" s="326"/>
      <c r="N177" s="600"/>
      <c r="O177" s="600"/>
    </row>
    <row r="178" spans="1:15" x14ac:dyDescent="0.25">
      <c r="A178" s="600" t="s">
        <v>290</v>
      </c>
      <c r="B178" s="600"/>
      <c r="C178" s="585"/>
      <c r="D178" s="585"/>
      <c r="E178" s="585"/>
      <c r="F178" s="585"/>
      <c r="G178" s="585"/>
      <c r="H178" s="585"/>
      <c r="I178" s="600"/>
      <c r="J178" s="600"/>
      <c r="K178" s="326"/>
      <c r="L178" s="326"/>
      <c r="M178" s="326"/>
      <c r="N178" s="600"/>
      <c r="O178" s="600"/>
    </row>
    <row r="179" spans="1:15" x14ac:dyDescent="0.25">
      <c r="A179" s="600" t="s">
        <v>291</v>
      </c>
      <c r="B179" s="600"/>
      <c r="C179" s="585"/>
      <c r="D179" s="585"/>
      <c r="E179" s="585"/>
      <c r="F179" s="585"/>
      <c r="G179" s="585"/>
      <c r="H179" s="585"/>
      <c r="I179" s="600"/>
      <c r="J179" s="600"/>
      <c r="K179" s="326"/>
      <c r="L179" s="326"/>
      <c r="M179" s="326"/>
      <c r="N179" s="600"/>
      <c r="O179" s="600"/>
    </row>
    <row r="180" spans="1:15" x14ac:dyDescent="0.25">
      <c r="A180" s="600" t="s">
        <v>292</v>
      </c>
      <c r="B180" s="600"/>
      <c r="C180" s="585"/>
      <c r="D180" s="585"/>
      <c r="E180" s="585"/>
      <c r="F180" s="585"/>
      <c r="G180" s="585"/>
      <c r="H180" s="585"/>
      <c r="I180" s="600"/>
      <c r="J180" s="600"/>
      <c r="K180" s="326"/>
      <c r="L180" s="326"/>
      <c r="M180" s="326"/>
      <c r="N180" s="600"/>
      <c r="O180" s="600"/>
    </row>
    <row r="181" spans="1:15" x14ac:dyDescent="0.25">
      <c r="A181" s="600" t="s">
        <v>293</v>
      </c>
      <c r="B181" s="600"/>
      <c r="C181" s="585"/>
      <c r="D181" s="585"/>
      <c r="E181" s="585"/>
      <c r="F181" s="585"/>
      <c r="G181" s="585"/>
      <c r="H181" s="585"/>
      <c r="I181" s="600"/>
      <c r="J181" s="600"/>
      <c r="K181" s="326"/>
      <c r="L181" s="326"/>
      <c r="M181" s="326"/>
      <c r="N181" s="600"/>
      <c r="O181" s="600"/>
    </row>
    <row r="182" spans="1:15" x14ac:dyDescent="0.25">
      <c r="A182" s="600" t="s">
        <v>294</v>
      </c>
      <c r="B182" s="600"/>
      <c r="C182" s="585"/>
      <c r="D182" s="585"/>
      <c r="E182" s="585"/>
      <c r="F182" s="585"/>
      <c r="G182" s="585"/>
      <c r="H182" s="585"/>
      <c r="I182" s="600"/>
      <c r="J182" s="600"/>
      <c r="K182" s="326"/>
      <c r="L182" s="326"/>
      <c r="M182" s="326"/>
      <c r="N182" s="600"/>
      <c r="O182" s="600"/>
    </row>
    <row r="183" spans="1:15" x14ac:dyDescent="0.25">
      <c r="A183" s="600" t="s">
        <v>295</v>
      </c>
      <c r="B183" s="600"/>
      <c r="C183" s="585"/>
      <c r="D183" s="585"/>
      <c r="E183" s="585"/>
      <c r="F183" s="585"/>
      <c r="G183" s="585"/>
      <c r="H183" s="585"/>
      <c r="I183" s="600"/>
      <c r="J183" s="600"/>
      <c r="K183" s="326"/>
      <c r="L183" s="326"/>
      <c r="M183" s="326"/>
      <c r="N183" s="600"/>
      <c r="O183" s="600"/>
    </row>
    <row r="184" spans="1:15" x14ac:dyDescent="0.25">
      <c r="A184" s="600" t="s">
        <v>296</v>
      </c>
      <c r="B184" s="600"/>
      <c r="C184" s="585"/>
      <c r="D184" s="585"/>
      <c r="E184" s="585"/>
      <c r="F184" s="585"/>
      <c r="G184" s="585"/>
      <c r="H184" s="585"/>
      <c r="I184" s="600"/>
      <c r="J184" s="600"/>
      <c r="K184" s="326"/>
      <c r="L184" s="326"/>
      <c r="M184" s="326"/>
      <c r="N184" s="600"/>
      <c r="O184" s="600"/>
    </row>
    <row r="185" spans="1:15" x14ac:dyDescent="0.25">
      <c r="A185" s="600" t="s">
        <v>297</v>
      </c>
      <c r="B185" s="600"/>
      <c r="C185" s="585"/>
      <c r="D185" s="585"/>
      <c r="E185" s="585"/>
      <c r="F185" s="585"/>
      <c r="G185" s="585"/>
      <c r="H185" s="585"/>
      <c r="I185" s="600"/>
      <c r="J185" s="600"/>
      <c r="K185" s="326"/>
      <c r="L185" s="326"/>
      <c r="M185" s="326"/>
      <c r="N185" s="600"/>
      <c r="O185" s="600"/>
    </row>
    <row r="186" spans="1:15" x14ac:dyDescent="0.25">
      <c r="A186" s="600" t="s">
        <v>298</v>
      </c>
      <c r="B186" s="600"/>
      <c r="C186" s="585"/>
      <c r="D186" s="585"/>
      <c r="E186" s="585"/>
      <c r="F186" s="585"/>
      <c r="G186" s="585"/>
      <c r="H186" s="585"/>
      <c r="I186" s="600"/>
      <c r="J186" s="600"/>
      <c r="K186" s="326"/>
      <c r="L186" s="326"/>
      <c r="M186" s="326"/>
      <c r="N186" s="600"/>
      <c r="O186" s="600"/>
    </row>
    <row r="187" spans="1:15" x14ac:dyDescent="0.25">
      <c r="A187" s="600" t="s">
        <v>299</v>
      </c>
      <c r="B187" s="600"/>
      <c r="C187" s="585"/>
      <c r="D187" s="585"/>
      <c r="E187" s="585"/>
      <c r="F187" s="585"/>
      <c r="G187" s="585"/>
      <c r="H187" s="585"/>
      <c r="I187" s="600"/>
      <c r="J187" s="600"/>
      <c r="K187" s="326"/>
      <c r="L187" s="326"/>
      <c r="M187" s="326"/>
      <c r="N187" s="600"/>
      <c r="O187" s="600"/>
    </row>
    <row r="188" spans="1:15" x14ac:dyDescent="0.25">
      <c r="A188" s="600" t="s">
        <v>300</v>
      </c>
      <c r="B188" s="600"/>
      <c r="C188" s="585"/>
      <c r="D188" s="585"/>
      <c r="E188" s="585"/>
      <c r="F188" s="585"/>
      <c r="G188" s="585"/>
      <c r="H188" s="585"/>
      <c r="I188" s="600"/>
      <c r="J188" s="600"/>
      <c r="K188" s="326"/>
      <c r="L188" s="326"/>
      <c r="M188" s="326"/>
      <c r="N188" s="600"/>
      <c r="O188" s="600"/>
    </row>
    <row r="189" spans="1:15" x14ac:dyDescent="0.25">
      <c r="A189" s="600" t="s">
        <v>301</v>
      </c>
      <c r="B189" s="600"/>
      <c r="C189" s="585"/>
      <c r="D189" s="585"/>
      <c r="E189" s="585"/>
      <c r="F189" s="585"/>
      <c r="G189" s="585"/>
      <c r="H189" s="585"/>
      <c r="I189" s="600"/>
      <c r="J189" s="600"/>
      <c r="K189" s="326"/>
      <c r="L189" s="326"/>
      <c r="M189" s="326"/>
      <c r="N189" s="600"/>
      <c r="O189" s="600"/>
    </row>
    <row r="190" spans="1:15" x14ac:dyDescent="0.25">
      <c r="A190" s="600"/>
      <c r="B190" s="600"/>
      <c r="C190" s="585"/>
      <c r="D190" s="585"/>
      <c r="E190" s="585"/>
      <c r="F190" s="585"/>
      <c r="G190" s="585"/>
      <c r="H190" s="585"/>
      <c r="I190" s="600"/>
      <c r="J190" s="600"/>
      <c r="K190" s="326"/>
      <c r="L190" s="326"/>
      <c r="M190" s="326"/>
      <c r="N190" s="600"/>
      <c r="O190" s="600"/>
    </row>
    <row r="191" spans="1:15" x14ac:dyDescent="0.25">
      <c r="A191" s="600"/>
      <c r="B191" s="600"/>
      <c r="C191" s="585"/>
      <c r="D191" s="585"/>
      <c r="E191" s="585"/>
      <c r="F191" s="585"/>
      <c r="G191" s="585"/>
      <c r="H191" s="585"/>
      <c r="I191" s="600"/>
      <c r="J191" s="600"/>
      <c r="K191" s="326"/>
      <c r="L191" s="326"/>
      <c r="M191" s="326"/>
      <c r="N191" s="600"/>
      <c r="O191" s="600"/>
    </row>
    <row r="192" spans="1:15" x14ac:dyDescent="0.25">
      <c r="A192" s="600"/>
      <c r="B192" s="600"/>
      <c r="C192" s="585"/>
      <c r="D192" s="585"/>
      <c r="E192" s="585"/>
      <c r="F192" s="585"/>
      <c r="G192" s="585"/>
      <c r="H192" s="585"/>
      <c r="I192" s="600"/>
      <c r="J192" s="600"/>
      <c r="K192" s="326"/>
      <c r="L192" s="326"/>
      <c r="M192" s="326"/>
      <c r="N192" s="600"/>
      <c r="O192" s="600"/>
    </row>
    <row r="193" spans="1:15" x14ac:dyDescent="0.25">
      <c r="A193" s="600"/>
      <c r="B193" s="600"/>
      <c r="C193" s="585"/>
      <c r="D193" s="585"/>
      <c r="E193" s="585"/>
      <c r="F193" s="585"/>
      <c r="G193" s="585"/>
      <c r="H193" s="585"/>
      <c r="I193" s="600"/>
      <c r="J193" s="600"/>
      <c r="K193" s="326"/>
      <c r="L193" s="326"/>
      <c r="M193" s="326"/>
      <c r="N193" s="600"/>
      <c r="O193" s="600"/>
    </row>
    <row r="194" spans="1:15" x14ac:dyDescent="0.25">
      <c r="A194" s="600"/>
      <c r="B194" s="600"/>
      <c r="C194" s="585"/>
      <c r="D194" s="585"/>
      <c r="E194" s="585"/>
      <c r="F194" s="585"/>
      <c r="G194" s="585"/>
      <c r="H194" s="585"/>
      <c r="I194" s="600"/>
      <c r="J194" s="600"/>
      <c r="K194" s="326"/>
      <c r="L194" s="326"/>
      <c r="M194" s="326"/>
      <c r="N194" s="600"/>
      <c r="O194" s="600"/>
    </row>
    <row r="195" spans="1:15" x14ac:dyDescent="0.25">
      <c r="A195" s="600"/>
      <c r="B195" s="600"/>
      <c r="C195" s="585"/>
      <c r="D195" s="585"/>
      <c r="E195" s="585"/>
      <c r="F195" s="585"/>
      <c r="G195" s="585"/>
      <c r="H195" s="585"/>
      <c r="I195" s="600"/>
      <c r="J195" s="600"/>
      <c r="K195" s="326"/>
      <c r="L195" s="326"/>
      <c r="M195" s="326"/>
      <c r="N195" s="600"/>
      <c r="O195" s="600"/>
    </row>
  </sheetData>
  <mergeCells count="456">
    <mergeCell ref="C194:F194"/>
    <mergeCell ref="C195:F195"/>
    <mergeCell ref="C189:F189"/>
    <mergeCell ref="C190:F190"/>
    <mergeCell ref="C191:F191"/>
    <mergeCell ref="C188:F188"/>
    <mergeCell ref="G186:H186"/>
    <mergeCell ref="G187:H187"/>
    <mergeCell ref="G188:H188"/>
    <mergeCell ref="G189:H189"/>
    <mergeCell ref="G190:H190"/>
    <mergeCell ref="G191:H191"/>
    <mergeCell ref="G192:H192"/>
    <mergeCell ref="G193:H193"/>
    <mergeCell ref="G194:H194"/>
    <mergeCell ref="G195:H195"/>
    <mergeCell ref="C187:F187"/>
    <mergeCell ref="C192:F192"/>
    <mergeCell ref="C193:F193"/>
    <mergeCell ref="L149:M149"/>
    <mergeCell ref="F152:G152"/>
    <mergeCell ref="N149:O149"/>
    <mergeCell ref="N151:O151"/>
    <mergeCell ref="L151:M151"/>
    <mergeCell ref="J151:K151"/>
    <mergeCell ref="H151:I151"/>
    <mergeCell ref="C181:F181"/>
    <mergeCell ref="N173:O173"/>
    <mergeCell ref="N174:O174"/>
    <mergeCell ref="I172:J172"/>
    <mergeCell ref="A154:C154"/>
    <mergeCell ref="A152:C152"/>
    <mergeCell ref="A153:C153"/>
    <mergeCell ref="C175:F175"/>
    <mergeCell ref="N152:O152"/>
    <mergeCell ref="J153:K153"/>
    <mergeCell ref="H155:I155"/>
    <mergeCell ref="J154:K154"/>
    <mergeCell ref="C178:F178"/>
    <mergeCell ref="C173:F173"/>
    <mergeCell ref="G172:H172"/>
    <mergeCell ref="H154:I154"/>
    <mergeCell ref="A173:B173"/>
    <mergeCell ref="N145:O145"/>
    <mergeCell ref="L145:M145"/>
    <mergeCell ref="J145:K145"/>
    <mergeCell ref="J142:K142"/>
    <mergeCell ref="N140:O140"/>
    <mergeCell ref="L140:M140"/>
    <mergeCell ref="J140:K140"/>
    <mergeCell ref="J139:K139"/>
    <mergeCell ref="J138:K138"/>
    <mergeCell ref="N138:O138"/>
    <mergeCell ref="N139:O139"/>
    <mergeCell ref="L139:M139"/>
    <mergeCell ref="L144:M144"/>
    <mergeCell ref="J144:K144"/>
    <mergeCell ref="N143:O143"/>
    <mergeCell ref="L142:M142"/>
    <mergeCell ref="N141:O141"/>
    <mergeCell ref="L141:M141"/>
    <mergeCell ref="J141:K141"/>
    <mergeCell ref="L143:M143"/>
    <mergeCell ref="L138:M138"/>
    <mergeCell ref="N144:O144"/>
    <mergeCell ref="H140:I140"/>
    <mergeCell ref="F140:G140"/>
    <mergeCell ref="A138:C139"/>
    <mergeCell ref="D138:E138"/>
    <mergeCell ref="J143:K143"/>
    <mergeCell ref="H143:I143"/>
    <mergeCell ref="F143:G143"/>
    <mergeCell ref="D143:E143"/>
    <mergeCell ref="F141:G141"/>
    <mergeCell ref="A143:C143"/>
    <mergeCell ref="F139:G139"/>
    <mergeCell ref="H138:I138"/>
    <mergeCell ref="H144:I144"/>
    <mergeCell ref="F145:G145"/>
    <mergeCell ref="D149:E149"/>
    <mergeCell ref="F149:G149"/>
    <mergeCell ref="H149:I149"/>
    <mergeCell ref="D135:E135"/>
    <mergeCell ref="H145:I145"/>
    <mergeCell ref="A177:B177"/>
    <mergeCell ref="A176:B176"/>
    <mergeCell ref="G177:H177"/>
    <mergeCell ref="A135:C136"/>
    <mergeCell ref="H142:I142"/>
    <mergeCell ref="H139:I139"/>
    <mergeCell ref="D157:E157"/>
    <mergeCell ref="A155:C155"/>
    <mergeCell ref="I176:J176"/>
    <mergeCell ref="I177:J177"/>
    <mergeCell ref="G176:H176"/>
    <mergeCell ref="A159:C159"/>
    <mergeCell ref="A158:C158"/>
    <mergeCell ref="A160:C161"/>
    <mergeCell ref="A151:C151"/>
    <mergeCell ref="A148:C149"/>
    <mergeCell ref="A145:C145"/>
    <mergeCell ref="F83:G83"/>
    <mergeCell ref="A144:C144"/>
    <mergeCell ref="D144:E144"/>
    <mergeCell ref="D151:E151"/>
    <mergeCell ref="F144:G144"/>
    <mergeCell ref="A150:C150"/>
    <mergeCell ref="D150:E150"/>
    <mergeCell ref="D147:E147"/>
    <mergeCell ref="D145:E145"/>
    <mergeCell ref="D141:E141"/>
    <mergeCell ref="A141:C142"/>
    <mergeCell ref="F138:G138"/>
    <mergeCell ref="D142:E142"/>
    <mergeCell ref="A84:C84"/>
    <mergeCell ref="F151:G151"/>
    <mergeCell ref="F142:G142"/>
    <mergeCell ref="A140:C140"/>
    <mergeCell ref="D140:E140"/>
    <mergeCell ref="D139:E139"/>
    <mergeCell ref="F150:G150"/>
    <mergeCell ref="F147:G147"/>
    <mergeCell ref="A146:C147"/>
    <mergeCell ref="D148:E148"/>
    <mergeCell ref="F148:G148"/>
    <mergeCell ref="J67:O67"/>
    <mergeCell ref="A51:G51"/>
    <mergeCell ref="J51:O51"/>
    <mergeCell ref="A47:C47"/>
    <mergeCell ref="J46:O46"/>
    <mergeCell ref="A137:C137"/>
    <mergeCell ref="D137:E137"/>
    <mergeCell ref="F137:G137"/>
    <mergeCell ref="H137:I137"/>
    <mergeCell ref="J137:K137"/>
    <mergeCell ref="A59:C59"/>
    <mergeCell ref="J52:O52"/>
    <mergeCell ref="A55:C55"/>
    <mergeCell ref="A63:C63"/>
    <mergeCell ref="N137:O137"/>
    <mergeCell ref="D136:E136"/>
    <mergeCell ref="F136:G136"/>
    <mergeCell ref="N136:O136"/>
    <mergeCell ref="D133:E133"/>
    <mergeCell ref="N133:O133"/>
    <mergeCell ref="A61:C61"/>
    <mergeCell ref="A60:C60"/>
    <mergeCell ref="B65:C65"/>
    <mergeCell ref="A67:G67"/>
    <mergeCell ref="N19:O19"/>
    <mergeCell ref="A19:C19"/>
    <mergeCell ref="D19:E19"/>
    <mergeCell ref="F19:G19"/>
    <mergeCell ref="H19:I19"/>
    <mergeCell ref="J19:K19"/>
    <mergeCell ref="L19:M19"/>
    <mergeCell ref="A43:C43"/>
    <mergeCell ref="J42:O42"/>
    <mergeCell ref="J38:O38"/>
    <mergeCell ref="A35:G35"/>
    <mergeCell ref="J35:O35"/>
    <mergeCell ref="J36:O36"/>
    <mergeCell ref="A39:C39"/>
    <mergeCell ref="N83:O83"/>
    <mergeCell ref="A70:C70"/>
    <mergeCell ref="B71:C71"/>
    <mergeCell ref="B76:C76"/>
    <mergeCell ref="H83:I83"/>
    <mergeCell ref="J83:K83"/>
    <mergeCell ref="L83:M83"/>
    <mergeCell ref="F18:G18"/>
    <mergeCell ref="H18:I18"/>
    <mergeCell ref="J18:K18"/>
    <mergeCell ref="L18:M18"/>
    <mergeCell ref="N18:O18"/>
    <mergeCell ref="J80:O80"/>
    <mergeCell ref="B82:C82"/>
    <mergeCell ref="A75:C75"/>
    <mergeCell ref="D81:E81"/>
    <mergeCell ref="F81:G81"/>
    <mergeCell ref="H81:I81"/>
    <mergeCell ref="J81:K81"/>
    <mergeCell ref="L81:M81"/>
    <mergeCell ref="N81:O81"/>
    <mergeCell ref="D82:E82"/>
    <mergeCell ref="H82:I82"/>
    <mergeCell ref="B64:C64"/>
    <mergeCell ref="Q16:U18"/>
    <mergeCell ref="A17:C17"/>
    <mergeCell ref="D17:E17"/>
    <mergeCell ref="F17:G17"/>
    <mergeCell ref="H17:I17"/>
    <mergeCell ref="J17:K17"/>
    <mergeCell ref="L17:M17"/>
    <mergeCell ref="N17:O17"/>
    <mergeCell ref="A18:C18"/>
    <mergeCell ref="D18:E18"/>
    <mergeCell ref="A8:O8"/>
    <mergeCell ref="D9:O9"/>
    <mergeCell ref="D10:O10"/>
    <mergeCell ref="D11:G11"/>
    <mergeCell ref="J11:O11"/>
    <mergeCell ref="A13:C13"/>
    <mergeCell ref="D13:O13"/>
    <mergeCell ref="N15:O15"/>
    <mergeCell ref="A16:C16"/>
    <mergeCell ref="D16:E16"/>
    <mergeCell ref="F16:G16"/>
    <mergeCell ref="H16:I16"/>
    <mergeCell ref="J16:K16"/>
    <mergeCell ref="L16:M16"/>
    <mergeCell ref="N16:O16"/>
    <mergeCell ref="A14:C14"/>
    <mergeCell ref="D15:E15"/>
    <mergeCell ref="F15:G15"/>
    <mergeCell ref="H15:I15"/>
    <mergeCell ref="J15:K15"/>
    <mergeCell ref="L15:M15"/>
    <mergeCell ref="N84:O84"/>
    <mergeCell ref="L85:M85"/>
    <mergeCell ref="F133:G133"/>
    <mergeCell ref="D134:O134"/>
    <mergeCell ref="N142:O142"/>
    <mergeCell ref="D85:E85"/>
    <mergeCell ref="L133:M133"/>
    <mergeCell ref="J133:K133"/>
    <mergeCell ref="H141:I141"/>
    <mergeCell ref="A107:F107"/>
    <mergeCell ref="A108:F108"/>
    <mergeCell ref="A109:F109"/>
    <mergeCell ref="A110:F110"/>
    <mergeCell ref="A100:F100"/>
    <mergeCell ref="A101:F101"/>
    <mergeCell ref="A102:F102"/>
    <mergeCell ref="A103:F103"/>
    <mergeCell ref="A104:F104"/>
    <mergeCell ref="A105:F105"/>
    <mergeCell ref="H85:I85"/>
    <mergeCell ref="H84:I84"/>
    <mergeCell ref="A93:C93"/>
    <mergeCell ref="D84:E84"/>
    <mergeCell ref="F84:G84"/>
    <mergeCell ref="J82:K82"/>
    <mergeCell ref="L82:M82"/>
    <mergeCell ref="J68:O68"/>
    <mergeCell ref="J69:O69"/>
    <mergeCell ref="N82:O82"/>
    <mergeCell ref="F82:G82"/>
    <mergeCell ref="A133:C134"/>
    <mergeCell ref="A126:D126"/>
    <mergeCell ref="H126:I126"/>
    <mergeCell ref="D128:E128"/>
    <mergeCell ref="F128:G128"/>
    <mergeCell ref="H128:I128"/>
    <mergeCell ref="A128:C128"/>
    <mergeCell ref="E127:G127"/>
    <mergeCell ref="H127:I127"/>
    <mergeCell ref="F129:G129"/>
    <mergeCell ref="D129:E129"/>
    <mergeCell ref="A130:C130"/>
    <mergeCell ref="A131:C131"/>
    <mergeCell ref="F131:G131"/>
    <mergeCell ref="H131:I131"/>
    <mergeCell ref="H132:I132"/>
    <mergeCell ref="H129:I129"/>
    <mergeCell ref="D83:E83"/>
    <mergeCell ref="J135:K135"/>
    <mergeCell ref="H135:I135"/>
    <mergeCell ref="F135:G135"/>
    <mergeCell ref="B92:C92"/>
    <mergeCell ref="A90:C90"/>
    <mergeCell ref="B91:C91"/>
    <mergeCell ref="F85:G85"/>
    <mergeCell ref="A106:F106"/>
    <mergeCell ref="A97:F97"/>
    <mergeCell ref="A98:F98"/>
    <mergeCell ref="A99:F99"/>
    <mergeCell ref="A132:C132"/>
    <mergeCell ref="D132:E132"/>
    <mergeCell ref="F132:G132"/>
    <mergeCell ref="J127:O127"/>
    <mergeCell ref="N130:O130"/>
    <mergeCell ref="N129:O129"/>
    <mergeCell ref="L129:M129"/>
    <mergeCell ref="N131:O131"/>
    <mergeCell ref="L131:M131"/>
    <mergeCell ref="J129:K129"/>
    <mergeCell ref="H130:I130"/>
    <mergeCell ref="D131:E131"/>
    <mergeCell ref="N85:O85"/>
    <mergeCell ref="L84:M84"/>
    <mergeCell ref="J85:K85"/>
    <mergeCell ref="J84:K84"/>
    <mergeCell ref="N135:O135"/>
    <mergeCell ref="L135:M135"/>
    <mergeCell ref="H133:I133"/>
    <mergeCell ref="A129:C129"/>
    <mergeCell ref="L137:M137"/>
    <mergeCell ref="J131:K131"/>
    <mergeCell ref="J128:K128"/>
    <mergeCell ref="J130:K130"/>
    <mergeCell ref="J132:K132"/>
    <mergeCell ref="L132:M132"/>
    <mergeCell ref="N132:O132"/>
    <mergeCell ref="J136:K136"/>
    <mergeCell ref="L136:M136"/>
    <mergeCell ref="D130:E130"/>
    <mergeCell ref="F130:G130"/>
    <mergeCell ref="H136:I136"/>
    <mergeCell ref="K87:O87"/>
    <mergeCell ref="K88:O88"/>
    <mergeCell ref="L128:M128"/>
    <mergeCell ref="N128:O128"/>
    <mergeCell ref="L130:M130"/>
    <mergeCell ref="A194:B194"/>
    <mergeCell ref="A162:C162"/>
    <mergeCell ref="A195:B195"/>
    <mergeCell ref="C172:D172"/>
    <mergeCell ref="E172:F172"/>
    <mergeCell ref="A174:B174"/>
    <mergeCell ref="A180:B180"/>
    <mergeCell ref="A179:B179"/>
    <mergeCell ref="A178:B178"/>
    <mergeCell ref="A193:B193"/>
    <mergeCell ref="A192:B192"/>
    <mergeCell ref="A172:B172"/>
    <mergeCell ref="A188:B188"/>
    <mergeCell ref="A189:B189"/>
    <mergeCell ref="A181:B181"/>
    <mergeCell ref="A182:B182"/>
    <mergeCell ref="A183:B183"/>
    <mergeCell ref="A184:B184"/>
    <mergeCell ref="A190:B190"/>
    <mergeCell ref="C174:F174"/>
    <mergeCell ref="C182:F182"/>
    <mergeCell ref="C183:F183"/>
    <mergeCell ref="C184:F184"/>
    <mergeCell ref="A163:C164"/>
    <mergeCell ref="C185:F185"/>
    <mergeCell ref="C186:F186"/>
    <mergeCell ref="G182:H182"/>
    <mergeCell ref="G183:H183"/>
    <mergeCell ref="G184:H184"/>
    <mergeCell ref="G185:H185"/>
    <mergeCell ref="C179:F179"/>
    <mergeCell ref="C180:F180"/>
    <mergeCell ref="I186:J186"/>
    <mergeCell ref="I182:J182"/>
    <mergeCell ref="F154:G154"/>
    <mergeCell ref="D154:E154"/>
    <mergeCell ref="A175:B175"/>
    <mergeCell ref="F155:G155"/>
    <mergeCell ref="A191:B191"/>
    <mergeCell ref="A187:B187"/>
    <mergeCell ref="A185:B185"/>
    <mergeCell ref="D156:E156"/>
    <mergeCell ref="G178:H178"/>
    <mergeCell ref="G181:H181"/>
    <mergeCell ref="G175:H175"/>
    <mergeCell ref="A157:C157"/>
    <mergeCell ref="A156:C156"/>
    <mergeCell ref="H157:I157"/>
    <mergeCell ref="A165:C165"/>
    <mergeCell ref="A168:O171"/>
    <mergeCell ref="A186:B186"/>
    <mergeCell ref="G173:H173"/>
    <mergeCell ref="I173:J173"/>
    <mergeCell ref="G174:H174"/>
    <mergeCell ref="I174:J174"/>
    <mergeCell ref="G179:H179"/>
    <mergeCell ref="J155:K155"/>
    <mergeCell ref="I181:J181"/>
    <mergeCell ref="F156:G156"/>
    <mergeCell ref="C177:F177"/>
    <mergeCell ref="G180:H180"/>
    <mergeCell ref="A167:E167"/>
    <mergeCell ref="D155:E155"/>
    <mergeCell ref="F157:G157"/>
    <mergeCell ref="C176:F176"/>
    <mergeCell ref="I178:J178"/>
    <mergeCell ref="I179:J179"/>
    <mergeCell ref="I180:J180"/>
    <mergeCell ref="N156:O156"/>
    <mergeCell ref="N154:O154"/>
    <mergeCell ref="L154:M154"/>
    <mergeCell ref="J157:K157"/>
    <mergeCell ref="N155:O155"/>
    <mergeCell ref="L155:M155"/>
    <mergeCell ref="L156:M156"/>
    <mergeCell ref="H156:I156"/>
    <mergeCell ref="J156:K156"/>
    <mergeCell ref="N189:O189"/>
    <mergeCell ref="N190:O190"/>
    <mergeCell ref="N191:O191"/>
    <mergeCell ref="N192:O192"/>
    <mergeCell ref="N194:O194"/>
    <mergeCell ref="N157:O157"/>
    <mergeCell ref="N193:O193"/>
    <mergeCell ref="K172:O172"/>
    <mergeCell ref="I175:J175"/>
    <mergeCell ref="L157:M157"/>
    <mergeCell ref="I192:J192"/>
    <mergeCell ref="I193:J193"/>
    <mergeCell ref="I187:J187"/>
    <mergeCell ref="I188:J188"/>
    <mergeCell ref="I190:J190"/>
    <mergeCell ref="I191:J191"/>
    <mergeCell ref="I189:J189"/>
    <mergeCell ref="H148:I148"/>
    <mergeCell ref="J148:K148"/>
    <mergeCell ref="L148:M148"/>
    <mergeCell ref="N148:O148"/>
    <mergeCell ref="N195:O195"/>
    <mergeCell ref="I185:J185"/>
    <mergeCell ref="I183:J183"/>
    <mergeCell ref="I184:J184"/>
    <mergeCell ref="I194:J194"/>
    <mergeCell ref="I195:J195"/>
    <mergeCell ref="N175:O175"/>
    <mergeCell ref="N176:O176"/>
    <mergeCell ref="N177:O177"/>
    <mergeCell ref="N178:O178"/>
    <mergeCell ref="N179:O179"/>
    <mergeCell ref="N180:O180"/>
    <mergeCell ref="N181:O181"/>
    <mergeCell ref="N182:O182"/>
    <mergeCell ref="N183:O183"/>
    <mergeCell ref="N184:O184"/>
    <mergeCell ref="N185:O185"/>
    <mergeCell ref="N186:O186"/>
    <mergeCell ref="N187:O187"/>
    <mergeCell ref="N188:O188"/>
    <mergeCell ref="D152:E152"/>
    <mergeCell ref="H152:I152"/>
    <mergeCell ref="H153:I153"/>
    <mergeCell ref="N146:O146"/>
    <mergeCell ref="L146:M146"/>
    <mergeCell ref="J146:K146"/>
    <mergeCell ref="H146:I146"/>
    <mergeCell ref="F146:G146"/>
    <mergeCell ref="D146:E146"/>
    <mergeCell ref="N153:O153"/>
    <mergeCell ref="F153:G153"/>
    <mergeCell ref="L153:M153"/>
    <mergeCell ref="D153:E153"/>
    <mergeCell ref="N150:O150"/>
    <mergeCell ref="L150:M150"/>
    <mergeCell ref="J150:K150"/>
    <mergeCell ref="N147:O147"/>
    <mergeCell ref="H150:I150"/>
    <mergeCell ref="L147:M147"/>
    <mergeCell ref="J147:K147"/>
    <mergeCell ref="J152:K152"/>
    <mergeCell ref="H147:I147"/>
    <mergeCell ref="L152:M152"/>
    <mergeCell ref="J149:K149"/>
  </mergeCells>
  <conditionalFormatting sqref="L132 N132 J132 D132:H132">
    <cfRule type="containsText" dxfId="28" priority="112" operator="containsText" text="Fail">
      <formula>NOT(ISERROR(SEARCH("Fail",D132)))</formula>
    </cfRule>
  </conditionalFormatting>
  <conditionalFormatting sqref="L144 N144 J144 D144:H144">
    <cfRule type="containsText" dxfId="27" priority="111" operator="containsText" text="Fail">
      <formula>NOT(ISERROR(SEARCH("Fail",D144)))</formula>
    </cfRule>
  </conditionalFormatting>
  <conditionalFormatting sqref="J133">
    <cfRule type="containsText" dxfId="26" priority="101" operator="containsText" text="Fail">
      <formula>NOT(ISERROR(SEARCH("Fail",J133)))</formula>
    </cfRule>
  </conditionalFormatting>
  <conditionalFormatting sqref="L133">
    <cfRule type="containsText" dxfId="25" priority="100" operator="containsText" text="Fail">
      <formula>NOT(ISERROR(SEARCH("Fail",L133)))</formula>
    </cfRule>
  </conditionalFormatting>
  <conditionalFormatting sqref="N133">
    <cfRule type="containsText" dxfId="24" priority="99" operator="containsText" text="Fail">
      <formula>NOT(ISERROR(SEARCH("Fail",N133)))</formula>
    </cfRule>
  </conditionalFormatting>
  <conditionalFormatting sqref="H159 D159 F159 J159 L159 N159">
    <cfRule type="cellIs" dxfId="23" priority="84" operator="equal">
      <formula>"Pass"</formula>
    </cfRule>
    <cfRule type="cellIs" dxfId="22" priority="85" operator="equal">
      <formula>"Fail"</formula>
    </cfRule>
  </conditionalFormatting>
  <conditionalFormatting sqref="D158:H158">
    <cfRule type="containsText" dxfId="21" priority="79" operator="containsText" text="Fail">
      <formula>NOT(ISERROR(SEARCH("Fail",D158)))</formula>
    </cfRule>
  </conditionalFormatting>
  <conditionalFormatting sqref="D145 F145 H145 J145 L145 N145">
    <cfRule type="containsText" dxfId="20" priority="17" operator="containsText" text="Fail">
      <formula>NOT(ISERROR(SEARCH("Fail",D145)))</formula>
    </cfRule>
  </conditionalFormatting>
  <conditionalFormatting sqref="D41:O41 D45:O45 D57:O57 D61:O61 D65:O65 D72:O72 D74:O74 D77:O77 D79:O79 D83:O83 D85:O85 D92:O92 D94:O96 D131:O131 D137:O137 D140:O140 D143:O143 D150:O157 D162:O162 K174:M195 D49:O49">
    <cfRule type="containsText" dxfId="19" priority="13" operator="containsText" text="Fail">
      <formula>NOT(ISERROR(SEARCH("Fail",D41)))</formula>
    </cfRule>
    <cfRule type="containsText" dxfId="18" priority="14" operator="containsText" text="Pass">
      <formula>NOT(ISERROR(SEARCH("Pass",D41)))</formula>
    </cfRule>
  </conditionalFormatting>
  <conditionalFormatting sqref="O159 M159 K159 I159 G159 E159">
    <cfRule type="cellIs" dxfId="17" priority="11" operator="equal">
      <formula>"Pass"</formula>
    </cfRule>
    <cfRule type="cellIs" dxfId="16" priority="12" operator="equal">
      <formula>"Fail"</formula>
    </cfRule>
  </conditionalFormatting>
  <conditionalFormatting sqref="D19:O19">
    <cfRule type="containsText" dxfId="15" priority="7" operator="containsText" text="Fail">
      <formula>NOT(ISERROR(SEARCH("Fail",D19)))</formula>
    </cfRule>
    <cfRule type="containsText" dxfId="14" priority="8" operator="containsText" text="Pass">
      <formula>NOT(ISERROR(SEARCH("Pass",D19)))</formula>
    </cfRule>
  </conditionalFormatting>
  <conditionalFormatting sqref="D165:O166">
    <cfRule type="containsText" dxfId="13" priority="1" operator="containsText" text="Fail">
      <formula>NOT(ISERROR(SEARCH("Fail",D165)))</formula>
    </cfRule>
    <cfRule type="containsText" dxfId="12" priority="2" operator="containsText" text="Pass">
      <formula>NOT(ISERROR(SEARCH("Pass",D165)))</formula>
    </cfRule>
  </conditionalFormatting>
  <dataValidations count="1">
    <dataValidation type="list" allowBlank="1" showInputMessage="1" showErrorMessage="1" sqref="D72:O72 D66:O66 D77:O77 D95:O96">
      <formula1>$D$4:$D$6</formula1>
    </dataValidation>
  </dataValidations>
  <pageMargins left="0" right="0" top="0.25" bottom="0.25" header="0" footer="0"/>
  <pageSetup scale="73" orientation="portrait" r:id="rId1"/>
  <rowBreaks count="4" manualBreakCount="4">
    <brk id="49" max="15" man="1"/>
    <brk id="85" max="15" man="1"/>
    <brk id="124" max="15" man="1"/>
    <brk id="157" max="15"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Menu'!$D$4:$D$6</xm:f>
          </x14:formula1>
          <xm:sqref>D140:O140 D137:O137 D143:O143 D150:O157 D131:O131 D162:O162 D165:O166 K174:M195 D94:O94 D85:O85 D79:O79 D74:O74</xm:sqref>
        </x14:dataValidation>
        <x14:dataValidation type="list" allowBlank="1" showInputMessage="1" showErrorMessage="1">
          <x14:formula1>
            <xm:f>'Drop Down Menu'!$D$7:$D$9</xm:f>
          </x14:formula1>
          <xm:sqref>I174:I195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48"/>
  <sheetViews>
    <sheetView showGridLines="0" topLeftCell="A13" zoomScale="75" zoomScaleNormal="75" zoomScaleSheetLayoutView="100" workbookViewId="0">
      <selection activeCell="AC36" sqref="AC36"/>
    </sheetView>
  </sheetViews>
  <sheetFormatPr defaultRowHeight="15" x14ac:dyDescent="0.25"/>
  <cols>
    <col min="1" max="1" width="6.28515625" customWidth="1"/>
    <col min="2" max="2" width="7.28515625" customWidth="1"/>
    <col min="3" max="10" width="8.42578125" customWidth="1"/>
    <col min="11" max="11" width="3.28515625" customWidth="1"/>
    <col min="12" max="16" width="8.42578125" customWidth="1"/>
    <col min="17" max="17" width="8.7109375" hidden="1" customWidth="1"/>
    <col min="18" max="18" width="45.7109375" hidden="1" customWidth="1"/>
    <col min="19" max="25" width="0" hidden="1" customWidth="1"/>
  </cols>
  <sheetData>
    <row r="3" spans="1:21" x14ac:dyDescent="0.25">
      <c r="A3" t="s">
        <v>206</v>
      </c>
    </row>
    <row r="4" spans="1:21" x14ac:dyDescent="0.25">
      <c r="A4" t="s">
        <v>208</v>
      </c>
    </row>
    <row r="5" spans="1:21" x14ac:dyDescent="0.25">
      <c r="A5" t="s">
        <v>209</v>
      </c>
    </row>
    <row r="6" spans="1:21" x14ac:dyDescent="0.25">
      <c r="A6" t="s">
        <v>210</v>
      </c>
    </row>
    <row r="7" spans="1:21" x14ac:dyDescent="0.25">
      <c r="A7" s="1"/>
      <c r="B7" s="1"/>
      <c r="C7" s="1"/>
      <c r="D7" s="1"/>
      <c r="E7" s="1"/>
      <c r="F7" s="1"/>
      <c r="G7" s="1"/>
      <c r="H7" s="1"/>
      <c r="I7" s="1"/>
      <c r="J7" s="1"/>
      <c r="K7" s="1"/>
      <c r="L7" s="1"/>
      <c r="M7" s="1"/>
      <c r="N7" s="1"/>
      <c r="O7" s="1"/>
      <c r="P7" s="1"/>
    </row>
    <row r="8" spans="1:21" ht="28.15" customHeight="1" x14ac:dyDescent="0.25">
      <c r="A8" s="567" t="s">
        <v>446</v>
      </c>
      <c r="B8" s="567"/>
      <c r="C8" s="567"/>
      <c r="D8" s="567"/>
      <c r="E8" s="567"/>
      <c r="F8" s="567"/>
      <c r="G8" s="567"/>
      <c r="H8" s="567"/>
      <c r="I8" s="567"/>
      <c r="J8" s="567"/>
      <c r="K8" s="567"/>
      <c r="L8" s="567"/>
      <c r="M8" s="567"/>
      <c r="N8" s="567"/>
      <c r="O8" s="567"/>
      <c r="P8" s="567"/>
      <c r="R8" s="4"/>
      <c r="S8" s="4"/>
      <c r="T8" s="4"/>
      <c r="U8" s="4"/>
    </row>
    <row r="9" spans="1:21" x14ac:dyDescent="0.25">
      <c r="A9" t="s">
        <v>212</v>
      </c>
      <c r="D9" s="568" t="str">
        <f>IF('UST Plan Check'!E4=0," ",'UST Plan Check'!E4)</f>
        <v xml:space="preserve"> </v>
      </c>
      <c r="E9" s="568"/>
      <c r="F9" s="568"/>
      <c r="G9" s="568"/>
      <c r="H9" s="568"/>
      <c r="I9" s="568"/>
      <c r="J9" s="568"/>
      <c r="K9" s="568"/>
      <c r="L9" s="568"/>
      <c r="M9" s="568"/>
      <c r="N9" s="568"/>
      <c r="O9" s="568"/>
      <c r="P9" s="568"/>
      <c r="R9" s="4"/>
      <c r="S9" s="4"/>
      <c r="T9" s="4"/>
      <c r="U9" s="4"/>
    </row>
    <row r="10" spans="1:21" x14ac:dyDescent="0.25">
      <c r="A10" t="s">
        <v>213</v>
      </c>
      <c r="D10" s="568" t="str">
        <f>IF('UST Plan Check'!E6=0," ",'UST Plan Check'!E6)</f>
        <v xml:space="preserve"> </v>
      </c>
      <c r="E10" s="568"/>
      <c r="F10" s="568"/>
      <c r="G10" s="568"/>
      <c r="H10" s="568"/>
      <c r="I10" s="568"/>
      <c r="J10" s="568"/>
      <c r="K10" s="568"/>
      <c r="L10" s="568"/>
      <c r="M10" s="568"/>
      <c r="N10" s="568"/>
      <c r="O10" s="568"/>
      <c r="P10" s="568"/>
      <c r="R10" s="4"/>
      <c r="S10" s="4"/>
      <c r="T10" s="4"/>
      <c r="U10" s="4"/>
    </row>
    <row r="11" spans="1:21" ht="18.600000000000001" customHeight="1" x14ac:dyDescent="0.25">
      <c r="A11" t="s">
        <v>214</v>
      </c>
      <c r="D11" s="568" t="str">
        <f>IF('UST Plan Check'!E7=0," ",'UST Plan Check'!E7)</f>
        <v xml:space="preserve"> </v>
      </c>
      <c r="E11" s="568"/>
      <c r="F11" s="568"/>
      <c r="G11" s="568"/>
      <c r="H11" s="4"/>
      <c r="I11" s="377" t="s">
        <v>215</v>
      </c>
      <c r="J11" s="568" t="str">
        <f>IF('UST Plan Check'!P7=0," ",'UST Plan Check'!P7)</f>
        <v xml:space="preserve"> </v>
      </c>
      <c r="K11" s="568"/>
      <c r="L11" s="568"/>
      <c r="M11" s="568"/>
      <c r="N11" s="568"/>
      <c r="O11" s="568"/>
      <c r="P11" s="568"/>
      <c r="R11" s="4"/>
      <c r="S11" s="4"/>
      <c r="T11" s="4"/>
      <c r="U11" s="4"/>
    </row>
    <row r="12" spans="1:21" x14ac:dyDescent="0.25">
      <c r="D12" s="40"/>
      <c r="E12" s="40"/>
      <c r="F12" s="40"/>
      <c r="G12" s="40"/>
      <c r="H12" s="4"/>
      <c r="I12" s="377"/>
      <c r="J12" s="39"/>
      <c r="K12" s="39"/>
      <c r="L12" s="39"/>
      <c r="M12" s="39"/>
      <c r="R12" s="4"/>
      <c r="S12" s="4"/>
      <c r="T12" s="4"/>
      <c r="U12" s="4"/>
    </row>
    <row r="13" spans="1:21" ht="61.9" customHeight="1" x14ac:dyDescent="0.25">
      <c r="A13" s="569" t="s">
        <v>216</v>
      </c>
      <c r="B13" s="569"/>
      <c r="C13" s="570"/>
      <c r="D13" s="571" t="str">
        <f>IF('UST Plan Check'!E9=0," ",'UST Plan Check'!E9)</f>
        <v xml:space="preserve"> </v>
      </c>
      <c r="E13" s="572"/>
      <c r="F13" s="572"/>
      <c r="G13" s="572"/>
      <c r="H13" s="572"/>
      <c r="I13" s="572"/>
      <c r="J13" s="572"/>
      <c r="K13" s="572"/>
      <c r="L13" s="572"/>
      <c r="M13" s="572"/>
      <c r="N13" s="572"/>
      <c r="O13" s="572"/>
      <c r="P13" s="573"/>
      <c r="R13" s="8"/>
    </row>
    <row r="14" spans="1:21" ht="9" customHeight="1" x14ac:dyDescent="0.25">
      <c r="A14" s="383"/>
      <c r="B14" s="383"/>
      <c r="C14" s="385"/>
      <c r="D14" s="386"/>
      <c r="E14" s="386"/>
      <c r="F14" s="386"/>
      <c r="G14" s="386"/>
      <c r="H14" s="386"/>
      <c r="I14" s="386"/>
      <c r="J14" s="386"/>
      <c r="K14" s="386"/>
      <c r="L14" s="386"/>
      <c r="M14" s="386"/>
      <c r="N14" s="386"/>
      <c r="O14" s="386"/>
      <c r="P14" s="386"/>
      <c r="R14" s="8"/>
    </row>
    <row r="15" spans="1:21" s="2" customFormat="1" ht="13.9" customHeight="1" x14ac:dyDescent="0.25">
      <c r="A15" s="2" t="s">
        <v>420</v>
      </c>
      <c r="G15" s="687" t="s">
        <v>419</v>
      </c>
      <c r="H15" s="687"/>
      <c r="I15" s="687"/>
      <c r="J15" s="687"/>
      <c r="K15" s="387"/>
      <c r="L15" s="687" t="s">
        <v>443</v>
      </c>
      <c r="M15" s="687"/>
      <c r="N15" s="687"/>
      <c r="O15" s="687"/>
      <c r="P15" s="687"/>
    </row>
    <row r="16" spans="1:21" s="2" customFormat="1" ht="13.9" customHeight="1" x14ac:dyDescent="0.25">
      <c r="A16" s="683" t="s">
        <v>425</v>
      </c>
      <c r="B16" s="683"/>
      <c r="C16" s="683"/>
      <c r="D16" s="683"/>
      <c r="E16" s="683"/>
      <c r="F16" s="683"/>
    </row>
    <row r="17" spans="1:16" ht="19.899999999999999" customHeight="1" x14ac:dyDescent="0.25">
      <c r="A17" s="684"/>
      <c r="B17" s="684"/>
      <c r="C17" s="619" t="s">
        <v>416</v>
      </c>
      <c r="D17" s="619"/>
      <c r="E17" s="619"/>
      <c r="F17" s="619"/>
      <c r="G17" s="685"/>
      <c r="H17" s="685"/>
      <c r="I17" s="685"/>
      <c r="J17" s="685"/>
      <c r="K17" s="90"/>
      <c r="L17" s="568"/>
      <c r="M17" s="568"/>
      <c r="N17" s="568"/>
      <c r="O17" s="568"/>
      <c r="P17" s="568"/>
    </row>
    <row r="18" spans="1:16" ht="19.899999999999999" customHeight="1" x14ac:dyDescent="0.25">
      <c r="A18" s="684"/>
      <c r="B18" s="684"/>
      <c r="C18" s="619" t="s">
        <v>417</v>
      </c>
      <c r="D18" s="619"/>
      <c r="E18" s="619"/>
      <c r="F18" s="619"/>
      <c r="G18" s="685"/>
      <c r="H18" s="685"/>
      <c r="I18" s="685"/>
      <c r="J18" s="685"/>
      <c r="K18" s="90"/>
      <c r="L18" s="568"/>
      <c r="M18" s="568"/>
      <c r="N18" s="568"/>
      <c r="O18" s="568"/>
      <c r="P18" s="568"/>
    </row>
    <row r="19" spans="1:16" ht="19.899999999999999" customHeight="1" x14ac:dyDescent="0.25">
      <c r="A19" s="684"/>
      <c r="B19" s="684"/>
      <c r="C19" s="619" t="s">
        <v>414</v>
      </c>
      <c r="D19" s="619"/>
      <c r="E19" s="619"/>
      <c r="F19" s="619"/>
      <c r="G19" s="685"/>
      <c r="H19" s="685"/>
      <c r="I19" s="685"/>
      <c r="J19" s="685"/>
      <c r="K19" s="90"/>
      <c r="L19" s="568"/>
      <c r="M19" s="568"/>
      <c r="N19" s="568"/>
      <c r="O19" s="568"/>
      <c r="P19" s="568"/>
    </row>
    <row r="20" spans="1:16" ht="19.899999999999999" customHeight="1" x14ac:dyDescent="0.25">
      <c r="A20" s="684"/>
      <c r="B20" s="684"/>
      <c r="C20" s="619" t="s">
        <v>415</v>
      </c>
      <c r="D20" s="619"/>
      <c r="E20" s="619"/>
      <c r="F20" s="619"/>
      <c r="G20" s="685"/>
      <c r="H20" s="685"/>
      <c r="I20" s="685"/>
      <c r="J20" s="685"/>
      <c r="K20" s="90"/>
      <c r="L20" s="568"/>
      <c r="M20" s="568"/>
      <c r="N20" s="568"/>
      <c r="O20" s="568"/>
      <c r="P20" s="568"/>
    </row>
    <row r="21" spans="1:16" ht="19.899999999999999" customHeight="1" x14ac:dyDescent="0.25">
      <c r="A21" s="684"/>
      <c r="B21" s="684"/>
      <c r="C21" s="619" t="s">
        <v>467</v>
      </c>
      <c r="D21" s="619"/>
      <c r="E21" s="619"/>
      <c r="F21" s="619"/>
      <c r="G21" s="685"/>
      <c r="H21" s="685"/>
      <c r="I21" s="685"/>
      <c r="J21" s="685"/>
      <c r="K21" s="90"/>
      <c r="L21" s="568"/>
      <c r="M21" s="568"/>
      <c r="N21" s="568"/>
      <c r="O21" s="568"/>
      <c r="P21" s="568"/>
    </row>
    <row r="22" spans="1:16" ht="19.899999999999999" customHeight="1" x14ac:dyDescent="0.25">
      <c r="A22" s="684"/>
      <c r="B22" s="684"/>
      <c r="C22" s="619" t="s">
        <v>471</v>
      </c>
      <c r="D22" s="619"/>
      <c r="E22" s="619"/>
      <c r="F22" s="619"/>
      <c r="G22" s="685"/>
      <c r="H22" s="685"/>
      <c r="I22" s="685"/>
      <c r="J22" s="685"/>
      <c r="K22" s="90"/>
      <c r="L22" s="690"/>
      <c r="M22" s="690"/>
      <c r="N22" s="690"/>
      <c r="O22" s="690"/>
      <c r="P22" s="690"/>
    </row>
    <row r="23" spans="1:16" ht="19.899999999999999" customHeight="1" x14ac:dyDescent="0.25">
      <c r="A23" s="684"/>
      <c r="B23" s="684"/>
      <c r="C23" s="619" t="s">
        <v>472</v>
      </c>
      <c r="D23" s="619"/>
      <c r="E23" s="619"/>
      <c r="F23" s="619"/>
      <c r="G23" s="685"/>
      <c r="H23" s="685"/>
      <c r="I23" s="685"/>
      <c r="J23" s="685"/>
      <c r="K23" s="90"/>
      <c r="L23" s="568"/>
      <c r="M23" s="568"/>
      <c r="N23" s="568"/>
      <c r="O23" s="568"/>
      <c r="P23" s="568"/>
    </row>
    <row r="24" spans="1:16" ht="19.899999999999999" customHeight="1" x14ac:dyDescent="0.25">
      <c r="A24" s="684"/>
      <c r="B24" s="684"/>
      <c r="C24" s="619" t="s">
        <v>468</v>
      </c>
      <c r="D24" s="619"/>
      <c r="E24" s="619"/>
      <c r="F24" s="619"/>
      <c r="G24" s="685"/>
      <c r="H24" s="685"/>
      <c r="I24" s="685"/>
      <c r="J24" s="685"/>
      <c r="K24" s="90"/>
      <c r="L24" s="568"/>
      <c r="M24" s="568"/>
      <c r="N24" s="568"/>
      <c r="O24" s="568"/>
      <c r="P24" s="568"/>
    </row>
    <row r="25" spans="1:16" ht="28.9" customHeight="1" x14ac:dyDescent="0.25">
      <c r="A25" s="684"/>
      <c r="B25" s="684"/>
      <c r="C25" s="620" t="s">
        <v>421</v>
      </c>
      <c r="D25" s="620"/>
      <c r="E25" s="620"/>
      <c r="F25" s="620"/>
      <c r="G25" s="685"/>
      <c r="H25" s="685"/>
      <c r="I25" s="685"/>
      <c r="J25" s="685"/>
      <c r="K25" s="90"/>
      <c r="L25" s="568"/>
      <c r="M25" s="568"/>
      <c r="N25" s="568"/>
      <c r="O25" s="568"/>
      <c r="P25" s="568"/>
    </row>
    <row r="26" spans="1:16" ht="19.149999999999999" customHeight="1" x14ac:dyDescent="0.25">
      <c r="A26" s="692"/>
      <c r="B26" s="692"/>
      <c r="C26" s="620" t="s">
        <v>466</v>
      </c>
      <c r="D26" s="620"/>
      <c r="E26" s="620"/>
      <c r="F26" s="620"/>
      <c r="G26" s="689"/>
      <c r="H26" s="689"/>
      <c r="I26" s="689"/>
      <c r="J26" s="689"/>
      <c r="K26" s="90"/>
      <c r="L26" s="690"/>
      <c r="M26" s="690"/>
      <c r="N26" s="690"/>
      <c r="O26" s="690"/>
      <c r="P26" s="690"/>
    </row>
    <row r="27" spans="1:16" ht="19.899999999999999" customHeight="1" x14ac:dyDescent="0.25">
      <c r="A27" s="684"/>
      <c r="B27" s="684"/>
      <c r="C27" s="619" t="s">
        <v>423</v>
      </c>
      <c r="D27" s="619"/>
      <c r="E27" s="619"/>
      <c r="F27" s="619"/>
      <c r="G27" s="685"/>
      <c r="H27" s="685"/>
      <c r="I27" s="685"/>
      <c r="J27" s="685"/>
      <c r="K27" s="90"/>
      <c r="L27" s="690"/>
      <c r="M27" s="690"/>
      <c r="N27" s="690"/>
      <c r="O27" s="690"/>
      <c r="P27" s="690"/>
    </row>
    <row r="28" spans="1:16" ht="19.899999999999999" customHeight="1" x14ac:dyDescent="0.25">
      <c r="A28" s="684"/>
      <c r="B28" s="684"/>
      <c r="C28" s="619" t="s">
        <v>424</v>
      </c>
      <c r="D28" s="619"/>
      <c r="E28" s="619"/>
      <c r="F28" s="619"/>
      <c r="G28" s="689"/>
      <c r="H28" s="689"/>
      <c r="I28" s="689"/>
      <c r="J28" s="689"/>
      <c r="K28" s="90"/>
      <c r="L28" s="568"/>
      <c r="M28" s="568"/>
      <c r="N28" s="568"/>
      <c r="O28" s="568"/>
      <c r="P28" s="568"/>
    </row>
    <row r="29" spans="1:16" ht="18" customHeight="1" x14ac:dyDescent="0.25">
      <c r="A29" s="684"/>
      <c r="B29" s="684"/>
      <c r="C29" s="620" t="s">
        <v>418</v>
      </c>
      <c r="D29" s="620"/>
      <c r="E29" s="620"/>
      <c r="F29" s="620"/>
      <c r="G29" s="685"/>
      <c r="H29" s="685"/>
      <c r="I29" s="685"/>
      <c r="J29" s="685"/>
      <c r="K29" s="90"/>
      <c r="L29" s="568"/>
      <c r="M29" s="568"/>
      <c r="N29" s="568"/>
      <c r="O29" s="568"/>
      <c r="P29" s="568"/>
    </row>
    <row r="30" spans="1:16" x14ac:dyDescent="0.25">
      <c r="A30" s="683" t="s">
        <v>413</v>
      </c>
      <c r="B30" s="683"/>
      <c r="C30" s="683"/>
      <c r="D30" s="683"/>
      <c r="E30" s="683"/>
      <c r="F30" s="683"/>
      <c r="G30" s="687" t="s">
        <v>419</v>
      </c>
      <c r="H30" s="687"/>
      <c r="I30" s="687"/>
      <c r="J30" s="687"/>
      <c r="K30" s="387"/>
      <c r="L30" s="687" t="s">
        <v>443</v>
      </c>
      <c r="M30" s="687"/>
      <c r="N30" s="687"/>
      <c r="O30" s="687"/>
      <c r="P30" s="687"/>
    </row>
    <row r="31" spans="1:16" ht="29.45" customHeight="1" x14ac:dyDescent="0.25">
      <c r="A31" s="684"/>
      <c r="B31" s="684"/>
      <c r="C31" s="620" t="s">
        <v>435</v>
      </c>
      <c r="D31" s="620"/>
      <c r="E31" s="620"/>
      <c r="F31" s="620"/>
      <c r="G31" s="685"/>
      <c r="H31" s="685"/>
      <c r="I31" s="685"/>
      <c r="J31" s="685"/>
      <c r="K31" s="90"/>
      <c r="L31" s="568"/>
      <c r="M31" s="568"/>
      <c r="N31" s="568"/>
      <c r="O31" s="568"/>
      <c r="P31" s="568"/>
    </row>
    <row r="32" spans="1:16" ht="19.899999999999999" customHeight="1" x14ac:dyDescent="0.25">
      <c r="A32" s="684"/>
      <c r="B32" s="684"/>
      <c r="C32" t="s">
        <v>422</v>
      </c>
      <c r="G32" s="685"/>
      <c r="H32" s="685"/>
      <c r="I32" s="685"/>
      <c r="J32" s="685"/>
      <c r="K32" s="90"/>
      <c r="L32" s="568"/>
      <c r="M32" s="568"/>
      <c r="N32" s="568"/>
      <c r="O32" s="568"/>
      <c r="P32" s="568"/>
    </row>
    <row r="33" spans="1:16" ht="49.15" customHeight="1" x14ac:dyDescent="0.25">
      <c r="A33" s="684"/>
      <c r="B33" s="684"/>
      <c r="C33" s="620" t="s">
        <v>434</v>
      </c>
      <c r="D33" s="620"/>
      <c r="E33" s="620"/>
      <c r="F33" s="620"/>
      <c r="G33" s="691"/>
      <c r="H33" s="691"/>
      <c r="I33" s="691"/>
      <c r="J33" s="691"/>
      <c r="K33" s="90"/>
      <c r="L33" s="690"/>
      <c r="M33" s="690"/>
      <c r="N33" s="690"/>
      <c r="O33" s="690"/>
      <c r="P33" s="690"/>
    </row>
    <row r="34" spans="1:16" x14ac:dyDescent="0.25">
      <c r="A34" s="683" t="s">
        <v>427</v>
      </c>
      <c r="B34" s="683"/>
      <c r="C34" s="683"/>
      <c r="D34" s="683"/>
      <c r="E34" s="683"/>
      <c r="F34" s="683"/>
      <c r="G34" s="687" t="s">
        <v>419</v>
      </c>
      <c r="H34" s="687"/>
      <c r="I34" s="687"/>
      <c r="J34" s="687"/>
      <c r="K34" s="387"/>
      <c r="L34" s="687" t="s">
        <v>443</v>
      </c>
      <c r="M34" s="687"/>
      <c r="N34" s="687"/>
      <c r="O34" s="687"/>
      <c r="P34" s="687"/>
    </row>
    <row r="35" spans="1:16" x14ac:dyDescent="0.25">
      <c r="A35" s="14" t="s">
        <v>426</v>
      </c>
      <c r="G35" s="389"/>
      <c r="H35" s="389"/>
      <c r="I35" s="389"/>
      <c r="J35" s="389"/>
      <c r="K35" s="389"/>
    </row>
    <row r="36" spans="1:16" ht="19.899999999999999" customHeight="1" x14ac:dyDescent="0.25">
      <c r="A36" s="684"/>
      <c r="B36" s="684"/>
      <c r="C36" t="s">
        <v>432</v>
      </c>
      <c r="G36" s="685"/>
      <c r="H36" s="685"/>
      <c r="I36" s="685"/>
      <c r="J36" s="685"/>
      <c r="K36" s="90"/>
      <c r="L36" s="568"/>
      <c r="M36" s="568"/>
      <c r="N36" s="568"/>
      <c r="O36" s="568"/>
      <c r="P36" s="568"/>
    </row>
    <row r="37" spans="1:16" ht="34.15" customHeight="1" x14ac:dyDescent="0.25">
      <c r="A37" s="684"/>
      <c r="B37" s="684"/>
      <c r="C37" s="620" t="s">
        <v>438</v>
      </c>
      <c r="D37" s="620"/>
      <c r="E37" s="620"/>
      <c r="F37" s="620"/>
      <c r="G37" s="689"/>
      <c r="H37" s="689"/>
      <c r="I37" s="689"/>
      <c r="J37" s="689"/>
      <c r="K37" s="90"/>
      <c r="L37" s="686"/>
      <c r="M37" s="686"/>
      <c r="N37" s="686"/>
      <c r="O37" s="686"/>
      <c r="P37" s="686"/>
    </row>
    <row r="38" spans="1:16" ht="19.899999999999999" customHeight="1" x14ac:dyDescent="0.25">
      <c r="A38" s="684"/>
      <c r="B38" s="684"/>
      <c r="C38" t="s">
        <v>433</v>
      </c>
      <c r="G38" s="685"/>
      <c r="H38" s="685"/>
      <c r="I38" s="685"/>
      <c r="J38" s="685"/>
      <c r="K38" s="90"/>
      <c r="L38" s="568"/>
      <c r="M38" s="568"/>
      <c r="N38" s="568"/>
      <c r="O38" s="568"/>
      <c r="P38" s="568"/>
    </row>
    <row r="39" spans="1:16" ht="28.15" customHeight="1" x14ac:dyDescent="0.25">
      <c r="A39" s="693" t="s">
        <v>429</v>
      </c>
      <c r="B39" s="693"/>
      <c r="C39" s="693"/>
      <c r="D39" s="693"/>
      <c r="E39" s="693"/>
      <c r="F39" s="693"/>
      <c r="G39" s="687" t="s">
        <v>419</v>
      </c>
      <c r="H39" s="687"/>
      <c r="I39" s="687"/>
      <c r="J39" s="687"/>
      <c r="K39" s="387"/>
      <c r="L39" s="687" t="s">
        <v>443</v>
      </c>
      <c r="M39" s="687"/>
      <c r="N39" s="687"/>
      <c r="O39" s="687"/>
      <c r="P39" s="687"/>
    </row>
    <row r="40" spans="1:16" ht="18.600000000000001" customHeight="1" x14ac:dyDescent="0.25">
      <c r="A40" s="684"/>
      <c r="B40" s="684"/>
      <c r="C40" s="540" t="s">
        <v>437</v>
      </c>
      <c r="D40" s="540"/>
      <c r="E40" s="540"/>
      <c r="F40" s="540"/>
      <c r="G40" s="688"/>
      <c r="H40" s="688"/>
      <c r="I40" s="688"/>
      <c r="J40" s="688"/>
      <c r="K40" s="387"/>
      <c r="L40" s="568"/>
      <c r="M40" s="568"/>
      <c r="N40" s="568"/>
      <c r="O40" s="568"/>
      <c r="P40" s="568"/>
    </row>
    <row r="41" spans="1:16" ht="19.899999999999999" customHeight="1" x14ac:dyDescent="0.25">
      <c r="A41" s="684"/>
      <c r="B41" s="684"/>
      <c r="C41" s="540" t="s">
        <v>436</v>
      </c>
      <c r="D41" s="540"/>
      <c r="E41" s="540"/>
      <c r="F41" s="540"/>
      <c r="G41" s="688"/>
      <c r="H41" s="688"/>
      <c r="I41" s="688"/>
      <c r="J41" s="688"/>
      <c r="K41" s="387"/>
      <c r="L41" s="568"/>
      <c r="M41" s="568"/>
      <c r="N41" s="568"/>
      <c r="O41" s="568"/>
      <c r="P41" s="568"/>
    </row>
    <row r="42" spans="1:16" ht="19.899999999999999" customHeight="1" x14ac:dyDescent="0.25">
      <c r="A42" s="684"/>
      <c r="B42" s="684"/>
      <c r="C42" t="s">
        <v>428</v>
      </c>
      <c r="G42" s="688"/>
      <c r="H42" s="688"/>
      <c r="I42" s="688"/>
      <c r="J42" s="688"/>
      <c r="K42" s="90"/>
      <c r="L42" s="568"/>
      <c r="M42" s="568"/>
      <c r="N42" s="568"/>
      <c r="O42" s="568"/>
      <c r="P42" s="568"/>
    </row>
    <row r="43" spans="1:16" ht="19.899999999999999" customHeight="1" x14ac:dyDescent="0.25">
      <c r="A43" s="684"/>
      <c r="B43" s="684"/>
      <c r="C43" s="619" t="s">
        <v>10</v>
      </c>
      <c r="D43" s="619"/>
      <c r="E43" s="619"/>
      <c r="F43" s="619"/>
      <c r="G43" s="685"/>
      <c r="H43" s="685"/>
      <c r="I43" s="685"/>
      <c r="J43" s="685"/>
      <c r="K43" s="90"/>
      <c r="L43" s="568"/>
      <c r="M43" s="568"/>
      <c r="N43" s="568"/>
      <c r="O43" s="568"/>
      <c r="P43" s="568"/>
    </row>
    <row r="44" spans="1:16" ht="19.899999999999999" customHeight="1" x14ac:dyDescent="0.25">
      <c r="A44" s="684"/>
      <c r="B44" s="684"/>
      <c r="C44" s="619" t="s">
        <v>412</v>
      </c>
      <c r="D44" s="619"/>
      <c r="E44" s="619"/>
      <c r="F44" s="619"/>
      <c r="G44" s="685"/>
      <c r="H44" s="685"/>
      <c r="I44" s="685"/>
      <c r="J44" s="685"/>
      <c r="K44" s="90"/>
      <c r="L44" s="568"/>
      <c r="M44" s="568"/>
      <c r="N44" s="568"/>
      <c r="O44" s="568"/>
      <c r="P44" s="568"/>
    </row>
    <row r="45" spans="1:16" ht="30.6" customHeight="1" x14ac:dyDescent="0.25">
      <c r="A45" s="684"/>
      <c r="B45" s="684"/>
      <c r="C45" s="620" t="s">
        <v>439</v>
      </c>
      <c r="D45" s="620"/>
      <c r="E45" s="620"/>
      <c r="F45" s="620"/>
      <c r="G45" s="685"/>
      <c r="H45" s="685"/>
      <c r="I45" s="685"/>
      <c r="J45" s="685"/>
      <c r="K45" s="90"/>
      <c r="L45" s="568"/>
      <c r="M45" s="568"/>
      <c r="N45" s="568"/>
      <c r="O45" s="568"/>
      <c r="P45" s="568"/>
    </row>
    <row r="46" spans="1:16" ht="19.899999999999999" customHeight="1" x14ac:dyDescent="0.25">
      <c r="A46" s="684"/>
      <c r="B46" s="684"/>
      <c r="C46" t="s">
        <v>440</v>
      </c>
      <c r="G46" s="685"/>
      <c r="H46" s="685"/>
      <c r="I46" s="685"/>
      <c r="J46" s="685"/>
      <c r="K46" s="90"/>
      <c r="L46" s="568"/>
      <c r="M46" s="568"/>
      <c r="N46" s="568"/>
      <c r="O46" s="568"/>
      <c r="P46" s="568"/>
    </row>
    <row r="47" spans="1:16" ht="22.15" customHeight="1" x14ac:dyDescent="0.25">
      <c r="A47" s="684"/>
      <c r="B47" s="684"/>
      <c r="C47" t="s">
        <v>444</v>
      </c>
      <c r="G47" s="689"/>
      <c r="H47" s="689"/>
      <c r="I47" s="689"/>
      <c r="J47" s="689"/>
      <c r="L47" s="690"/>
      <c r="M47" s="690"/>
      <c r="N47" s="690"/>
      <c r="O47" s="690"/>
      <c r="P47" s="690"/>
    </row>
    <row r="48" spans="1:16" ht="18.600000000000001" customHeight="1" x14ac:dyDescent="0.25">
      <c r="A48" s="692"/>
      <c r="B48" s="692"/>
      <c r="C48" t="s">
        <v>470</v>
      </c>
      <c r="G48" s="689"/>
      <c r="H48" s="689"/>
      <c r="I48" s="689"/>
      <c r="J48" s="689"/>
      <c r="L48" s="690"/>
      <c r="M48" s="690"/>
      <c r="N48" s="690"/>
      <c r="O48" s="690"/>
      <c r="P48" s="690"/>
    </row>
  </sheetData>
  <mergeCells count="124">
    <mergeCell ref="A43:B43"/>
    <mergeCell ref="A40:B40"/>
    <mergeCell ref="C40:F40"/>
    <mergeCell ref="C37:F37"/>
    <mergeCell ref="A39:F39"/>
    <mergeCell ref="A48:B48"/>
    <mergeCell ref="L48:P48"/>
    <mergeCell ref="G48:J48"/>
    <mergeCell ref="G44:J44"/>
    <mergeCell ref="G45:J45"/>
    <mergeCell ref="A44:B44"/>
    <mergeCell ref="C43:F43"/>
    <mergeCell ref="C44:F44"/>
    <mergeCell ref="A45:B45"/>
    <mergeCell ref="C45:F45"/>
    <mergeCell ref="G46:J46"/>
    <mergeCell ref="A46:B46"/>
    <mergeCell ref="A47:B47"/>
    <mergeCell ref="L47:P47"/>
    <mergeCell ref="G47:J47"/>
    <mergeCell ref="L46:P46"/>
    <mergeCell ref="L45:P45"/>
    <mergeCell ref="L44:P44"/>
    <mergeCell ref="L43:P43"/>
    <mergeCell ref="G43:J43"/>
    <mergeCell ref="L19:P19"/>
    <mergeCell ref="L18:P18"/>
    <mergeCell ref="L26:P26"/>
    <mergeCell ref="G24:J24"/>
    <mergeCell ref="G42:J42"/>
    <mergeCell ref="A28:B28"/>
    <mergeCell ref="A29:B29"/>
    <mergeCell ref="A31:B31"/>
    <mergeCell ref="A32:B32"/>
    <mergeCell ref="A33:B33"/>
    <mergeCell ref="A36:B36"/>
    <mergeCell ref="A42:B42"/>
    <mergeCell ref="A41:B41"/>
    <mergeCell ref="G31:J31"/>
    <mergeCell ref="G32:J32"/>
    <mergeCell ref="G39:J39"/>
    <mergeCell ref="G28:J28"/>
    <mergeCell ref="G36:J36"/>
    <mergeCell ref="G38:J38"/>
    <mergeCell ref="A37:B37"/>
    <mergeCell ref="C33:F33"/>
    <mergeCell ref="C31:F31"/>
    <mergeCell ref="G34:J34"/>
    <mergeCell ref="A17:B17"/>
    <mergeCell ref="A21:B21"/>
    <mergeCell ref="A27:B27"/>
    <mergeCell ref="A22:B22"/>
    <mergeCell ref="A23:B23"/>
    <mergeCell ref="A24:B24"/>
    <mergeCell ref="A26:B26"/>
    <mergeCell ref="C26:F26"/>
    <mergeCell ref="A25:B25"/>
    <mergeCell ref="A8:P8"/>
    <mergeCell ref="D9:P9"/>
    <mergeCell ref="D10:P10"/>
    <mergeCell ref="D11:G11"/>
    <mergeCell ref="J11:P11"/>
    <mergeCell ref="G15:J15"/>
    <mergeCell ref="A16:F16"/>
    <mergeCell ref="L24:P24"/>
    <mergeCell ref="L23:P23"/>
    <mergeCell ref="L22:P22"/>
    <mergeCell ref="L15:P15"/>
    <mergeCell ref="A13:C13"/>
    <mergeCell ref="D13:P13"/>
    <mergeCell ref="L17:P17"/>
    <mergeCell ref="L21:P21"/>
    <mergeCell ref="L20:P20"/>
    <mergeCell ref="G17:J17"/>
    <mergeCell ref="G18:J18"/>
    <mergeCell ref="G19:J19"/>
    <mergeCell ref="G20:J20"/>
    <mergeCell ref="G21:J21"/>
    <mergeCell ref="A20:B20"/>
    <mergeCell ref="A19:B19"/>
    <mergeCell ref="A18:B18"/>
    <mergeCell ref="L25:P25"/>
    <mergeCell ref="L33:P33"/>
    <mergeCell ref="L28:P28"/>
    <mergeCell ref="L27:P27"/>
    <mergeCell ref="G33:J33"/>
    <mergeCell ref="G29:J29"/>
    <mergeCell ref="C25:F25"/>
    <mergeCell ref="C17:F17"/>
    <mergeCell ref="C18:F18"/>
    <mergeCell ref="C19:F19"/>
    <mergeCell ref="C20:F20"/>
    <mergeCell ref="C21:F21"/>
    <mergeCell ref="C22:F22"/>
    <mergeCell ref="G22:J22"/>
    <mergeCell ref="G23:J23"/>
    <mergeCell ref="C23:F23"/>
    <mergeCell ref="C24:F24"/>
    <mergeCell ref="G25:J25"/>
    <mergeCell ref="G26:J26"/>
    <mergeCell ref="C27:F27"/>
    <mergeCell ref="C29:F29"/>
    <mergeCell ref="C28:F28"/>
    <mergeCell ref="G30:J30"/>
    <mergeCell ref="C41:F41"/>
    <mergeCell ref="A30:F30"/>
    <mergeCell ref="A34:F34"/>
    <mergeCell ref="A38:B38"/>
    <mergeCell ref="G27:J27"/>
    <mergeCell ref="L42:P42"/>
    <mergeCell ref="L41:P41"/>
    <mergeCell ref="L40:P40"/>
    <mergeCell ref="L38:P38"/>
    <mergeCell ref="L37:P37"/>
    <mergeCell ref="L36:P36"/>
    <mergeCell ref="L34:P34"/>
    <mergeCell ref="L39:P39"/>
    <mergeCell ref="L29:P29"/>
    <mergeCell ref="G41:J41"/>
    <mergeCell ref="G40:J40"/>
    <mergeCell ref="L32:P32"/>
    <mergeCell ref="L31:P31"/>
    <mergeCell ref="L30:P30"/>
    <mergeCell ref="G37:J37"/>
  </mergeCells>
  <conditionalFormatting sqref="A17:A29 A36:A38">
    <cfRule type="containsText" dxfId="11" priority="7" operator="containsText" text="Incomplete">
      <formula>NOT(ISERROR(SEARCH("Incomplete",A17)))</formula>
    </cfRule>
    <cfRule type="containsText" dxfId="10" priority="8" operator="containsText" text="No">
      <formula>NOT(ISERROR(SEARCH("No",A17)))</formula>
    </cfRule>
    <cfRule type="containsText" dxfId="9" priority="9" operator="containsText" text="Yes">
      <formula>NOT(ISERROR(SEARCH("Yes",A17)))</formula>
    </cfRule>
  </conditionalFormatting>
  <conditionalFormatting sqref="A31:A33">
    <cfRule type="containsText" dxfId="8" priority="4" operator="containsText" text="Incomplete">
      <formula>NOT(ISERROR(SEARCH("Incomplete",A31)))</formula>
    </cfRule>
    <cfRule type="containsText" dxfId="7" priority="5" operator="containsText" text="No">
      <formula>NOT(ISERROR(SEARCH("No",A31)))</formula>
    </cfRule>
    <cfRule type="containsText" dxfId="6" priority="6" operator="containsText" text="Yes">
      <formula>NOT(ISERROR(SEARCH("Yes",A31)))</formula>
    </cfRule>
  </conditionalFormatting>
  <conditionalFormatting sqref="A40:A48">
    <cfRule type="containsText" dxfId="5" priority="1" operator="containsText" text="Incomplete">
      <formula>NOT(ISERROR(SEARCH("Incomplete",A40)))</formula>
    </cfRule>
    <cfRule type="containsText" dxfId="4" priority="2" operator="containsText" text="No">
      <formula>NOT(ISERROR(SEARCH("No",A40)))</formula>
    </cfRule>
    <cfRule type="containsText" dxfId="3" priority="3" operator="containsText" text="Yes">
      <formula>NOT(ISERROR(SEARCH("Yes",A40)))</formula>
    </cfRule>
  </conditionalFormatting>
  <pageMargins left="0.5" right="0" top="0" bottom="0" header="0" footer="0"/>
  <pageSetup scale="7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Menu'!$E$7:$E$10</xm:f>
          </x14:formula1>
          <xm:sqref>A17:A29 A31:A33 A36:A38 A40:A48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39"/>
  <sheetViews>
    <sheetView showGridLines="0" zoomScale="85" zoomScaleNormal="85" zoomScaleSheetLayoutView="100" workbookViewId="0"/>
  </sheetViews>
  <sheetFormatPr defaultRowHeight="15" x14ac:dyDescent="0.25"/>
  <cols>
    <col min="1" max="1" width="6.28515625" customWidth="1"/>
    <col min="2" max="2" width="7.28515625" customWidth="1"/>
    <col min="3" max="4" width="4.7109375" customWidth="1"/>
    <col min="5" max="11" width="8.42578125" customWidth="1"/>
    <col min="12" max="12" width="3.28515625" customWidth="1"/>
    <col min="13" max="17" width="8.42578125" customWidth="1"/>
    <col min="18" max="18" width="8.7109375" hidden="1" customWidth="1"/>
    <col min="19" max="19" width="45.7109375" hidden="1" customWidth="1"/>
    <col min="20" max="26" width="0" hidden="1" customWidth="1"/>
  </cols>
  <sheetData>
    <row r="3" spans="1:31" x14ac:dyDescent="0.25">
      <c r="A3" t="s">
        <v>206</v>
      </c>
    </row>
    <row r="4" spans="1:31" x14ac:dyDescent="0.25">
      <c r="A4" t="s">
        <v>208</v>
      </c>
    </row>
    <row r="5" spans="1:31" x14ac:dyDescent="0.25">
      <c r="A5" t="s">
        <v>209</v>
      </c>
    </row>
    <row r="6" spans="1:31" x14ac:dyDescent="0.25">
      <c r="A6" t="s">
        <v>210</v>
      </c>
    </row>
    <row r="7" spans="1:31" x14ac:dyDescent="0.25">
      <c r="A7" s="1"/>
      <c r="B7" s="1"/>
      <c r="C7" s="1"/>
      <c r="D7" s="1"/>
      <c r="E7" s="1"/>
      <c r="F7" s="1"/>
      <c r="G7" s="1"/>
      <c r="H7" s="1"/>
      <c r="I7" s="1"/>
      <c r="J7" s="1"/>
      <c r="K7" s="1"/>
      <c r="L7" s="1"/>
      <c r="M7" s="1"/>
      <c r="N7" s="1"/>
      <c r="O7" s="1"/>
      <c r="P7" s="1"/>
      <c r="Q7" s="1"/>
    </row>
    <row r="8" spans="1:31" ht="28.15" customHeight="1" x14ac:dyDescent="0.25">
      <c r="A8" s="567" t="s">
        <v>448</v>
      </c>
      <c r="B8" s="567"/>
      <c r="C8" s="567"/>
      <c r="D8" s="567"/>
      <c r="E8" s="567"/>
      <c r="F8" s="567"/>
      <c r="G8" s="567"/>
      <c r="H8" s="567"/>
      <c r="I8" s="567"/>
      <c r="J8" s="567"/>
      <c r="K8" s="567"/>
      <c r="L8" s="567"/>
      <c r="M8" s="567"/>
      <c r="N8" s="567"/>
      <c r="O8" s="567"/>
      <c r="P8" s="567"/>
      <c r="Q8" s="567"/>
      <c r="S8" s="4"/>
      <c r="T8" s="4"/>
      <c r="U8" s="4"/>
      <c r="V8" s="4"/>
    </row>
    <row r="9" spans="1:31" x14ac:dyDescent="0.25">
      <c r="A9" t="s">
        <v>212</v>
      </c>
      <c r="E9" s="568" t="str">
        <f>IF('UST Plan Check'!E4=0," ",'UST Plan Check'!E4)</f>
        <v xml:space="preserve"> </v>
      </c>
      <c r="F9" s="568"/>
      <c r="G9" s="568"/>
      <c r="H9" s="568"/>
      <c r="I9" s="568"/>
      <c r="J9" s="568"/>
      <c r="K9" s="568"/>
      <c r="L9" s="568"/>
      <c r="M9" s="568"/>
      <c r="N9" s="568"/>
      <c r="O9" s="568"/>
      <c r="P9" s="568"/>
      <c r="Q9" s="568"/>
      <c r="S9" s="4"/>
      <c r="T9" s="4"/>
      <c r="U9" s="4"/>
      <c r="V9" s="4"/>
    </row>
    <row r="10" spans="1:31" x14ac:dyDescent="0.25">
      <c r="A10" t="s">
        <v>213</v>
      </c>
      <c r="E10" s="568" t="str">
        <f>IF('UST Plan Check'!E6=0," ",'UST Plan Check'!E6)</f>
        <v xml:space="preserve"> </v>
      </c>
      <c r="F10" s="568"/>
      <c r="G10" s="568"/>
      <c r="H10" s="568"/>
      <c r="I10" s="568"/>
      <c r="J10" s="568"/>
      <c r="K10" s="568"/>
      <c r="L10" s="568"/>
      <c r="M10" s="568"/>
      <c r="N10" s="568"/>
      <c r="O10" s="568"/>
      <c r="P10" s="568"/>
      <c r="Q10" s="568"/>
      <c r="S10" s="4"/>
      <c r="T10" s="4"/>
      <c r="U10" s="4"/>
      <c r="V10" s="4"/>
      <c r="AE10" t="s">
        <v>447</v>
      </c>
    </row>
    <row r="11" spans="1:31" ht="18.600000000000001" customHeight="1" x14ac:dyDescent="0.25">
      <c r="A11" t="s">
        <v>214</v>
      </c>
      <c r="E11" s="568" t="str">
        <f>IF('UST Plan Check'!E7=0," ",'UST Plan Check'!E7)</f>
        <v xml:space="preserve"> </v>
      </c>
      <c r="F11" s="568"/>
      <c r="G11" s="568"/>
      <c r="H11" s="568"/>
      <c r="I11" s="4"/>
      <c r="J11" s="394" t="s">
        <v>215</v>
      </c>
      <c r="K11" s="568" t="str">
        <f>IF('UST Plan Check'!P7=0," ",'UST Plan Check'!P7)</f>
        <v xml:space="preserve"> </v>
      </c>
      <c r="L11" s="568"/>
      <c r="M11" s="568"/>
      <c r="N11" s="568"/>
      <c r="O11" s="568"/>
      <c r="P11" s="568"/>
      <c r="Q11" s="568"/>
      <c r="S11" s="4"/>
      <c r="T11" s="4"/>
      <c r="U11" s="4"/>
      <c r="V11" s="4"/>
    </row>
    <row r="12" spans="1:31" x14ac:dyDescent="0.25">
      <c r="E12" s="398"/>
      <c r="F12" s="398"/>
      <c r="G12" s="398"/>
      <c r="H12" s="398"/>
      <c r="I12" s="4"/>
      <c r="J12" s="394"/>
      <c r="K12" s="342"/>
      <c r="L12" s="342"/>
      <c r="M12" s="342"/>
      <c r="N12" s="342"/>
      <c r="S12" s="4"/>
      <c r="T12" s="4"/>
      <c r="U12" s="4"/>
      <c r="V12" s="4"/>
    </row>
    <row r="13" spans="1:31" ht="61.9" customHeight="1" x14ac:dyDescent="0.25">
      <c r="A13" s="569" t="s">
        <v>216</v>
      </c>
      <c r="B13" s="569"/>
      <c r="C13" s="570"/>
      <c r="D13" s="571" t="str">
        <f>IF('UST Plan Check'!E9=0," ",'UST Plan Check'!E9)</f>
        <v xml:space="preserve"> </v>
      </c>
      <c r="E13" s="572"/>
      <c r="F13" s="572"/>
      <c r="G13" s="572"/>
      <c r="H13" s="572"/>
      <c r="I13" s="572"/>
      <c r="J13" s="572"/>
      <c r="K13" s="572"/>
      <c r="L13" s="572"/>
      <c r="M13" s="572"/>
      <c r="N13" s="572"/>
      <c r="O13" s="572"/>
      <c r="P13" s="572"/>
      <c r="Q13" s="573"/>
      <c r="S13" s="8"/>
    </row>
    <row r="14" spans="1:31" ht="13.9" customHeight="1" x14ac:dyDescent="0.25">
      <c r="A14" s="393"/>
      <c r="B14" s="393"/>
      <c r="C14" s="385"/>
      <c r="D14" s="385"/>
      <c r="E14" s="386"/>
      <c r="F14" s="386"/>
      <c r="G14" s="386"/>
      <c r="H14" s="386"/>
      <c r="I14" s="386"/>
      <c r="J14" s="386"/>
      <c r="K14" s="386"/>
      <c r="L14" s="386"/>
      <c r="M14" s="386"/>
      <c r="N14" s="386"/>
      <c r="O14" s="386"/>
      <c r="P14" s="386"/>
      <c r="Q14" s="386"/>
      <c r="S14" s="8"/>
    </row>
    <row r="15" spans="1:31" s="2" customFormat="1" ht="13.9" customHeight="1" x14ac:dyDescent="0.25">
      <c r="A15" s="683" t="s">
        <v>449</v>
      </c>
      <c r="B15" s="683"/>
      <c r="C15" s="683"/>
      <c r="D15" s="683"/>
      <c r="E15" s="683"/>
      <c r="F15" s="683"/>
      <c r="G15" s="683"/>
      <c r="H15" s="687" t="s">
        <v>419</v>
      </c>
      <c r="I15" s="687"/>
      <c r="J15" s="687"/>
      <c r="K15" s="687"/>
      <c r="L15" s="396"/>
      <c r="M15" s="687" t="s">
        <v>443</v>
      </c>
      <c r="N15" s="687"/>
      <c r="O15" s="687"/>
      <c r="P15" s="687"/>
      <c r="Q15" s="687"/>
    </row>
    <row r="16" spans="1:31" ht="19.899999999999999" customHeight="1" x14ac:dyDescent="0.25">
      <c r="A16" s="684"/>
      <c r="B16" s="684"/>
      <c r="C16" s="619" t="s">
        <v>450</v>
      </c>
      <c r="D16" s="619"/>
      <c r="E16" s="619"/>
      <c r="F16" s="619"/>
      <c r="G16" s="619"/>
      <c r="H16" s="694"/>
      <c r="I16" s="568"/>
      <c r="J16" s="568"/>
      <c r="K16" s="568"/>
      <c r="L16" s="90"/>
      <c r="M16" s="568"/>
      <c r="N16" s="568"/>
      <c r="O16" s="568"/>
      <c r="P16" s="568"/>
      <c r="Q16" s="568"/>
    </row>
    <row r="17" spans="1:17" ht="19.899999999999999" customHeight="1" x14ac:dyDescent="0.25">
      <c r="A17" s="684"/>
      <c r="B17" s="684"/>
      <c r="C17" s="619" t="s">
        <v>451</v>
      </c>
      <c r="D17" s="619"/>
      <c r="E17" s="619"/>
      <c r="F17" s="619"/>
      <c r="G17" s="619"/>
      <c r="H17" s="694"/>
      <c r="I17" s="568"/>
      <c r="J17" s="568"/>
      <c r="K17" s="568"/>
      <c r="L17" s="90"/>
      <c r="M17" s="568"/>
      <c r="N17" s="568"/>
      <c r="O17" s="568"/>
      <c r="P17" s="568"/>
      <c r="Q17" s="568"/>
    </row>
    <row r="18" spans="1:17" ht="19.899999999999999" customHeight="1" x14ac:dyDescent="0.25">
      <c r="A18" s="684"/>
      <c r="B18" s="684"/>
      <c r="C18" s="619" t="s">
        <v>452</v>
      </c>
      <c r="D18" s="619"/>
      <c r="E18" s="619"/>
      <c r="F18" s="619"/>
      <c r="G18" s="619"/>
      <c r="H18" s="694"/>
      <c r="I18" s="568"/>
      <c r="J18" s="568"/>
      <c r="K18" s="568"/>
      <c r="L18" s="90"/>
      <c r="M18" s="568"/>
      <c r="N18" s="568"/>
      <c r="O18" s="568"/>
      <c r="P18" s="568"/>
      <c r="Q18" s="568"/>
    </row>
    <row r="19" spans="1:17" ht="19.899999999999999" customHeight="1" x14ac:dyDescent="0.25">
      <c r="A19" s="684"/>
      <c r="B19" s="684"/>
      <c r="C19" s="619" t="s">
        <v>453</v>
      </c>
      <c r="D19" s="619"/>
      <c r="E19" s="619"/>
      <c r="F19" s="619"/>
      <c r="G19" s="619"/>
      <c r="H19" s="568"/>
      <c r="I19" s="568"/>
      <c r="J19" s="568"/>
      <c r="K19" s="568"/>
      <c r="L19" s="90"/>
      <c r="M19" s="568"/>
      <c r="N19" s="568"/>
      <c r="O19" s="568"/>
      <c r="P19" s="568"/>
      <c r="Q19" s="568"/>
    </row>
    <row r="20" spans="1:17" ht="31.9" customHeight="1" x14ac:dyDescent="0.25">
      <c r="A20" s="692"/>
      <c r="B20" s="692"/>
      <c r="C20" s="620" t="s">
        <v>464</v>
      </c>
      <c r="D20" s="620"/>
      <c r="E20" s="620"/>
      <c r="F20" s="620"/>
      <c r="G20" s="620"/>
      <c r="H20" s="690"/>
      <c r="I20" s="690"/>
      <c r="J20" s="690"/>
      <c r="K20" s="690"/>
      <c r="L20" s="90"/>
      <c r="M20" s="690"/>
      <c r="N20" s="690"/>
      <c r="O20" s="690"/>
      <c r="P20" s="690"/>
      <c r="Q20" s="690"/>
    </row>
    <row r="21" spans="1:17" ht="19.899999999999999" customHeight="1" x14ac:dyDescent="0.25">
      <c r="A21" s="692"/>
      <c r="B21" s="692"/>
      <c r="C21" s="619" t="s">
        <v>455</v>
      </c>
      <c r="D21" s="619"/>
      <c r="E21" s="619"/>
      <c r="F21" s="619"/>
      <c r="G21" s="619"/>
      <c r="H21" s="568"/>
      <c r="I21" s="568"/>
      <c r="J21" s="568"/>
      <c r="K21" s="568"/>
      <c r="L21" s="90"/>
      <c r="M21" s="568"/>
      <c r="N21" s="568"/>
      <c r="O21" s="568"/>
      <c r="P21" s="568"/>
      <c r="Q21" s="568"/>
    </row>
    <row r="22" spans="1:17" ht="19.899999999999999" customHeight="1" x14ac:dyDescent="0.25">
      <c r="A22" s="695"/>
      <c r="B22" s="695"/>
      <c r="C22" s="12"/>
      <c r="D22" s="392"/>
      <c r="E22" s="12" t="s">
        <v>454</v>
      </c>
      <c r="F22" s="12"/>
      <c r="G22" s="12"/>
      <c r="H22" s="568"/>
      <c r="I22" s="568"/>
      <c r="J22" s="568"/>
      <c r="K22" s="568"/>
      <c r="L22" s="90"/>
      <c r="M22" s="690"/>
      <c r="N22" s="690"/>
      <c r="O22" s="690"/>
      <c r="P22" s="690"/>
      <c r="Q22" s="690"/>
    </row>
    <row r="23" spans="1:17" ht="19.899999999999999" customHeight="1" x14ac:dyDescent="0.25">
      <c r="A23" s="684"/>
      <c r="B23" s="684"/>
      <c r="C23" s="619" t="s">
        <v>456</v>
      </c>
      <c r="D23" s="619"/>
      <c r="E23" s="619"/>
      <c r="F23" s="619"/>
      <c r="G23" s="619"/>
      <c r="H23" s="568"/>
      <c r="I23" s="568"/>
      <c r="J23" s="568"/>
      <c r="K23" s="568"/>
      <c r="L23" s="90"/>
      <c r="M23" s="568"/>
      <c r="N23" s="568"/>
      <c r="O23" s="568"/>
      <c r="P23" s="568"/>
      <c r="Q23" s="568"/>
    </row>
    <row r="24" spans="1:17" ht="19.899999999999999" customHeight="1" x14ac:dyDescent="0.25">
      <c r="A24" s="684"/>
      <c r="B24" s="684"/>
      <c r="C24" s="619" t="s">
        <v>457</v>
      </c>
      <c r="D24" s="619"/>
      <c r="E24" s="619"/>
      <c r="F24" s="619"/>
      <c r="G24" s="619"/>
      <c r="H24" s="694"/>
      <c r="I24" s="568"/>
      <c r="J24" s="568"/>
      <c r="K24" s="568"/>
      <c r="L24" s="90"/>
      <c r="M24" s="568"/>
      <c r="N24" s="568"/>
      <c r="O24" s="568"/>
      <c r="P24" s="568"/>
      <c r="Q24" s="568"/>
    </row>
    <row r="25" spans="1:17" ht="28.9" customHeight="1" x14ac:dyDescent="0.25">
      <c r="A25" s="684"/>
      <c r="B25" s="684"/>
      <c r="C25" s="620" t="s">
        <v>458</v>
      </c>
      <c r="D25" s="620"/>
      <c r="E25" s="620"/>
      <c r="F25" s="620"/>
      <c r="G25" s="620"/>
      <c r="H25" s="694"/>
      <c r="I25" s="568"/>
      <c r="J25" s="568"/>
      <c r="K25" s="568"/>
      <c r="L25" s="90"/>
      <c r="M25" s="568"/>
      <c r="N25" s="568"/>
      <c r="O25" s="568"/>
      <c r="P25" s="568"/>
      <c r="Q25" s="568"/>
    </row>
    <row r="26" spans="1:17" ht="19.899999999999999" customHeight="1" x14ac:dyDescent="0.25">
      <c r="A26" s="684"/>
      <c r="B26" s="684"/>
      <c r="C26" s="619" t="s">
        <v>459</v>
      </c>
      <c r="D26" s="619"/>
      <c r="E26" s="619"/>
      <c r="F26" s="619"/>
      <c r="G26" s="619"/>
      <c r="H26" s="568"/>
      <c r="I26" s="568"/>
      <c r="J26" s="568"/>
      <c r="K26" s="568"/>
      <c r="L26" s="90"/>
      <c r="M26" s="690"/>
      <c r="N26" s="690"/>
      <c r="O26" s="690"/>
      <c r="P26" s="690"/>
      <c r="Q26" s="690"/>
    </row>
    <row r="27" spans="1:17" ht="19.899999999999999" customHeight="1" x14ac:dyDescent="0.25">
      <c r="A27" s="684"/>
      <c r="B27" s="684"/>
      <c r="C27" s="619" t="s">
        <v>460</v>
      </c>
      <c r="D27" s="619"/>
      <c r="E27" s="619"/>
      <c r="F27" s="619"/>
      <c r="G27" s="619"/>
      <c r="H27" s="690"/>
      <c r="I27" s="690"/>
      <c r="J27" s="690"/>
      <c r="K27" s="690"/>
      <c r="L27" s="90"/>
      <c r="M27" s="568"/>
      <c r="N27" s="568"/>
      <c r="O27" s="568"/>
      <c r="P27" s="568"/>
      <c r="Q27" s="568"/>
    </row>
    <row r="28" spans="1:17" ht="19.899999999999999" customHeight="1" x14ac:dyDescent="0.25">
      <c r="A28" s="692"/>
      <c r="B28" s="692"/>
      <c r="C28" s="395" t="s">
        <v>469</v>
      </c>
      <c r="D28" s="395"/>
      <c r="E28" s="395"/>
      <c r="F28" s="395"/>
      <c r="G28" s="395"/>
      <c r="H28" s="690"/>
      <c r="I28" s="690"/>
      <c r="J28" s="690"/>
      <c r="K28" s="690"/>
      <c r="L28" s="90"/>
      <c r="M28" s="690"/>
      <c r="N28" s="690"/>
      <c r="O28" s="690"/>
      <c r="P28" s="690"/>
      <c r="Q28" s="690"/>
    </row>
    <row r="29" spans="1:17" x14ac:dyDescent="0.25">
      <c r="H29" s="391"/>
      <c r="I29" s="391"/>
      <c r="J29" s="391"/>
      <c r="K29" s="391"/>
      <c r="L29" s="391"/>
      <c r="M29" s="391"/>
      <c r="N29" s="391"/>
      <c r="O29" s="391"/>
      <c r="P29" s="391"/>
      <c r="Q29" s="391"/>
    </row>
    <row r="30" spans="1:17" x14ac:dyDescent="0.25">
      <c r="A30" s="683" t="s">
        <v>427</v>
      </c>
      <c r="B30" s="683"/>
      <c r="C30" s="683"/>
      <c r="D30" s="683"/>
      <c r="E30" s="683"/>
      <c r="F30" s="683"/>
      <c r="G30" s="683"/>
      <c r="H30" s="687" t="s">
        <v>419</v>
      </c>
      <c r="I30" s="687"/>
      <c r="J30" s="687"/>
      <c r="K30" s="687"/>
      <c r="L30" s="396"/>
      <c r="M30" s="687" t="s">
        <v>443</v>
      </c>
      <c r="N30" s="687"/>
      <c r="O30" s="687"/>
      <c r="P30" s="687"/>
      <c r="Q30" s="687"/>
    </row>
    <row r="31" spans="1:17" x14ac:dyDescent="0.25">
      <c r="A31" s="14" t="s">
        <v>426</v>
      </c>
      <c r="H31" s="90"/>
      <c r="I31" s="90"/>
      <c r="J31" s="90"/>
      <c r="K31" s="90"/>
      <c r="L31" s="90"/>
      <c r="M31" s="391"/>
      <c r="N31" s="391"/>
      <c r="O31" s="391"/>
      <c r="P31" s="391"/>
      <c r="Q31" s="391"/>
    </row>
    <row r="32" spans="1:17" ht="35.450000000000003" customHeight="1" x14ac:dyDescent="0.25">
      <c r="A32" s="684"/>
      <c r="B32" s="684"/>
      <c r="C32" s="620" t="s">
        <v>461</v>
      </c>
      <c r="D32" s="620"/>
      <c r="E32" s="620"/>
      <c r="F32" s="620"/>
      <c r="G32" s="620"/>
      <c r="H32" s="694"/>
      <c r="I32" s="568"/>
      <c r="J32" s="568"/>
      <c r="K32" s="568"/>
      <c r="L32" s="90"/>
      <c r="M32" s="568"/>
      <c r="N32" s="568"/>
      <c r="O32" s="568"/>
      <c r="P32" s="568"/>
      <c r="Q32" s="568"/>
    </row>
    <row r="33" spans="1:17" ht="19.899999999999999" customHeight="1" x14ac:dyDescent="0.25">
      <c r="A33" s="684"/>
      <c r="B33" s="684"/>
      <c r="C33" t="s">
        <v>433</v>
      </c>
      <c r="H33" s="694"/>
      <c r="I33" s="568"/>
      <c r="J33" s="568"/>
      <c r="K33" s="568"/>
      <c r="L33" s="90"/>
      <c r="M33" s="568"/>
      <c r="N33" s="568"/>
      <c r="O33" s="568"/>
      <c r="P33" s="568"/>
      <c r="Q33" s="568"/>
    </row>
    <row r="34" spans="1:17" ht="28.15" customHeight="1" x14ac:dyDescent="0.25">
      <c r="A34" s="693" t="s">
        <v>429</v>
      </c>
      <c r="B34" s="693"/>
      <c r="C34" s="693"/>
      <c r="D34" s="693"/>
      <c r="E34" s="693"/>
      <c r="F34" s="693"/>
      <c r="G34" s="693"/>
      <c r="H34" s="687" t="s">
        <v>419</v>
      </c>
      <c r="I34" s="687"/>
      <c r="J34" s="687"/>
      <c r="K34" s="687"/>
      <c r="L34" s="396"/>
      <c r="M34" s="687" t="s">
        <v>443</v>
      </c>
      <c r="N34" s="687"/>
      <c r="O34" s="687"/>
      <c r="P34" s="687"/>
      <c r="Q34" s="687"/>
    </row>
    <row r="35" spans="1:17" ht="19.899999999999999" customHeight="1" x14ac:dyDescent="0.25">
      <c r="A35" s="684"/>
      <c r="B35" s="684"/>
      <c r="C35" t="s">
        <v>462</v>
      </c>
      <c r="H35" s="568"/>
      <c r="I35" s="568"/>
      <c r="J35" s="568"/>
      <c r="K35" s="568"/>
      <c r="L35" s="90"/>
      <c r="M35" s="568"/>
      <c r="N35" s="568"/>
      <c r="O35" s="568"/>
      <c r="P35" s="568"/>
      <c r="Q35" s="568"/>
    </row>
    <row r="36" spans="1:17" ht="19.899999999999999" customHeight="1" x14ac:dyDescent="0.25">
      <c r="A36" s="692"/>
      <c r="B36" s="692"/>
      <c r="C36" t="s">
        <v>463</v>
      </c>
      <c r="H36" s="690"/>
      <c r="I36" s="690"/>
      <c r="J36" s="690"/>
      <c r="K36" s="690"/>
      <c r="L36" s="90"/>
      <c r="M36" s="690"/>
      <c r="N36" s="690"/>
      <c r="O36" s="690"/>
      <c r="P36" s="690"/>
      <c r="Q36" s="690"/>
    </row>
    <row r="37" spans="1:17" ht="19.899999999999999" customHeight="1" x14ac:dyDescent="0.25">
      <c r="A37" s="684"/>
      <c r="B37" s="684"/>
      <c r="C37" s="619" t="s">
        <v>10</v>
      </c>
      <c r="D37" s="619"/>
      <c r="E37" s="619"/>
      <c r="F37" s="619"/>
      <c r="G37" s="619"/>
      <c r="H37" s="694"/>
      <c r="I37" s="568"/>
      <c r="J37" s="568"/>
      <c r="K37" s="568"/>
      <c r="L37" s="90"/>
      <c r="M37" s="568"/>
      <c r="N37" s="568"/>
      <c r="O37" s="568"/>
      <c r="P37" s="568"/>
      <c r="Q37" s="568"/>
    </row>
    <row r="38" spans="1:17" ht="19.899999999999999" customHeight="1" x14ac:dyDescent="0.25">
      <c r="A38" s="684"/>
      <c r="B38" s="684"/>
      <c r="C38" s="619" t="s">
        <v>412</v>
      </c>
      <c r="D38" s="619"/>
      <c r="E38" s="619"/>
      <c r="F38" s="619"/>
      <c r="G38" s="619"/>
      <c r="H38" s="694"/>
      <c r="I38" s="568"/>
      <c r="J38" s="568"/>
      <c r="K38" s="568"/>
      <c r="L38" s="90"/>
      <c r="M38" s="568"/>
      <c r="N38" s="568"/>
      <c r="O38" s="568"/>
      <c r="P38" s="568"/>
      <c r="Q38" s="568"/>
    </row>
    <row r="39" spans="1:17" ht="22.15" customHeight="1" x14ac:dyDescent="0.25">
      <c r="A39" s="684"/>
      <c r="B39" s="684"/>
      <c r="C39" t="s">
        <v>444</v>
      </c>
      <c r="H39" s="690"/>
      <c r="I39" s="690"/>
      <c r="J39" s="690"/>
      <c r="K39" s="690"/>
      <c r="L39" s="391"/>
      <c r="M39" s="690"/>
      <c r="N39" s="690"/>
      <c r="O39" s="690"/>
      <c r="P39" s="690"/>
      <c r="Q39" s="690"/>
    </row>
  </sheetData>
  <mergeCells count="90">
    <mergeCell ref="A32:B32"/>
    <mergeCell ref="H32:K32"/>
    <mergeCell ref="M32:Q32"/>
    <mergeCell ref="C32:G32"/>
    <mergeCell ref="A35:B35"/>
    <mergeCell ref="H35:K35"/>
    <mergeCell ref="M35:Q35"/>
    <mergeCell ref="A33:B33"/>
    <mergeCell ref="H33:K33"/>
    <mergeCell ref="M33:Q33"/>
    <mergeCell ref="A34:G34"/>
    <mergeCell ref="H34:K34"/>
    <mergeCell ref="M34:Q34"/>
    <mergeCell ref="A39:B39"/>
    <mergeCell ref="H39:K39"/>
    <mergeCell ref="M39:Q39"/>
    <mergeCell ref="A38:B38"/>
    <mergeCell ref="C38:G38"/>
    <mergeCell ref="H38:K38"/>
    <mergeCell ref="M38:Q38"/>
    <mergeCell ref="A37:B37"/>
    <mergeCell ref="C37:G37"/>
    <mergeCell ref="H37:K37"/>
    <mergeCell ref="M37:Q37"/>
    <mergeCell ref="A36:B36"/>
    <mergeCell ref="H36:K36"/>
    <mergeCell ref="M36:Q36"/>
    <mergeCell ref="A30:G30"/>
    <mergeCell ref="H30:K30"/>
    <mergeCell ref="M30:Q30"/>
    <mergeCell ref="H27:K27"/>
    <mergeCell ref="A26:B26"/>
    <mergeCell ref="C26:G26"/>
    <mergeCell ref="H26:K26"/>
    <mergeCell ref="M26:Q26"/>
    <mergeCell ref="A27:B27"/>
    <mergeCell ref="C27:G27"/>
    <mergeCell ref="M27:Q27"/>
    <mergeCell ref="A28:B28"/>
    <mergeCell ref="M28:Q28"/>
    <mergeCell ref="H28:K28"/>
    <mergeCell ref="A24:B24"/>
    <mergeCell ref="C24:G24"/>
    <mergeCell ref="H24:K24"/>
    <mergeCell ref="M24:Q24"/>
    <mergeCell ref="A25:B25"/>
    <mergeCell ref="C25:G25"/>
    <mergeCell ref="H25:K25"/>
    <mergeCell ref="M25:Q25"/>
    <mergeCell ref="A22:B22"/>
    <mergeCell ref="H22:K22"/>
    <mergeCell ref="M22:Q22"/>
    <mergeCell ref="A23:B23"/>
    <mergeCell ref="C23:G23"/>
    <mergeCell ref="H23:K23"/>
    <mergeCell ref="M23:Q23"/>
    <mergeCell ref="A19:B19"/>
    <mergeCell ref="C19:G19"/>
    <mergeCell ref="H19:K19"/>
    <mergeCell ref="M19:Q19"/>
    <mergeCell ref="A21:B21"/>
    <mergeCell ref="C21:G21"/>
    <mergeCell ref="H21:K21"/>
    <mergeCell ref="M21:Q21"/>
    <mergeCell ref="A20:B20"/>
    <mergeCell ref="C20:G20"/>
    <mergeCell ref="H20:K20"/>
    <mergeCell ref="M20:Q20"/>
    <mergeCell ref="A17:B17"/>
    <mergeCell ref="C17:G17"/>
    <mergeCell ref="H17:K17"/>
    <mergeCell ref="M17:Q17"/>
    <mergeCell ref="A18:B18"/>
    <mergeCell ref="C18:G18"/>
    <mergeCell ref="H18:K18"/>
    <mergeCell ref="M18:Q18"/>
    <mergeCell ref="H15:K15"/>
    <mergeCell ref="M15:Q15"/>
    <mergeCell ref="A15:G15"/>
    <mergeCell ref="A16:B16"/>
    <mergeCell ref="C16:G16"/>
    <mergeCell ref="H16:K16"/>
    <mergeCell ref="M16:Q16"/>
    <mergeCell ref="A13:C13"/>
    <mergeCell ref="D13:Q13"/>
    <mergeCell ref="A8:Q8"/>
    <mergeCell ref="E9:Q9"/>
    <mergeCell ref="E10:Q10"/>
    <mergeCell ref="E11:H11"/>
    <mergeCell ref="K11:Q11"/>
  </mergeCells>
  <conditionalFormatting sqref="A16:A28 A32:A33 A35:A39">
    <cfRule type="containsText" dxfId="2" priority="7" operator="containsText" text="Incomplete">
      <formula>NOT(ISERROR(SEARCH("Incomplete",A16)))</formula>
    </cfRule>
    <cfRule type="containsText" dxfId="1" priority="8" operator="containsText" text="No">
      <formula>NOT(ISERROR(SEARCH("No",A16)))</formula>
    </cfRule>
    <cfRule type="containsText" dxfId="0" priority="9" operator="containsText" text="Yes">
      <formula>NOT(ISERROR(SEARCH("Yes",A16)))</formula>
    </cfRule>
  </conditionalFormatting>
  <pageMargins left="0.5" right="0" top="0" bottom="0" header="0" footer="0"/>
  <pageSetup scale="7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Menu'!$E$7:$E$10</xm:f>
          </x14:formula1>
          <xm:sqref>A16:A21 A23:A28 A32:A33 A35:A39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RowHeight="15" x14ac:dyDescent="0.25"/>
  <cols>
    <col min="1" max="1" width="45.28515625" style="341" customWidth="1"/>
    <col min="2" max="2" width="27.7109375" style="341" bestFit="1" customWidth="1"/>
    <col min="3" max="3" width="23.28515625" style="341" bestFit="1" customWidth="1"/>
    <col min="4" max="4" width="19.7109375" style="341" bestFit="1" customWidth="1"/>
    <col min="5" max="5" width="12.7109375" bestFit="1" customWidth="1"/>
  </cols>
  <sheetData>
    <row r="1" spans="1:5" s="344" customFormat="1" x14ac:dyDescent="0.25">
      <c r="A1" s="343" t="s">
        <v>394</v>
      </c>
      <c r="B1" s="343" t="s">
        <v>395</v>
      </c>
      <c r="C1" s="343" t="s">
        <v>396</v>
      </c>
      <c r="D1" s="343" t="s">
        <v>397</v>
      </c>
      <c r="E1" s="344" t="s">
        <v>474</v>
      </c>
    </row>
    <row r="2" spans="1:5" x14ac:dyDescent="0.25">
      <c r="A2" s="341" t="s">
        <v>2</v>
      </c>
    </row>
    <row r="3" spans="1:5" x14ac:dyDescent="0.25">
      <c r="A3" s="341" t="s">
        <v>12</v>
      </c>
      <c r="B3" s="341" t="s">
        <v>157</v>
      </c>
    </row>
    <row r="4" spans="1:5" x14ac:dyDescent="0.25">
      <c r="A4" s="341" t="s">
        <v>14</v>
      </c>
      <c r="B4" s="341" t="s">
        <v>161</v>
      </c>
      <c r="C4" s="341" t="s">
        <v>205</v>
      </c>
      <c r="D4" s="341" t="s">
        <v>205</v>
      </c>
    </row>
    <row r="5" spans="1:5" x14ac:dyDescent="0.25">
      <c r="A5" s="341" t="s">
        <v>16</v>
      </c>
      <c r="B5" s="15" t="s">
        <v>163</v>
      </c>
      <c r="C5" s="341" t="s">
        <v>207</v>
      </c>
      <c r="D5" s="341" t="s">
        <v>207</v>
      </c>
    </row>
    <row r="6" spans="1:5" x14ac:dyDescent="0.25">
      <c r="A6" s="341" t="s">
        <v>18</v>
      </c>
      <c r="B6" s="342" t="s">
        <v>165</v>
      </c>
      <c r="C6" s="341" t="s">
        <v>24</v>
      </c>
      <c r="D6" s="341" t="s">
        <v>24</v>
      </c>
    </row>
    <row r="7" spans="1:5" x14ac:dyDescent="0.25">
      <c r="A7" s="341" t="s">
        <v>20</v>
      </c>
      <c r="B7" s="341" t="s">
        <v>24</v>
      </c>
      <c r="D7" s="341" t="s">
        <v>25</v>
      </c>
      <c r="E7" s="384" t="s">
        <v>25</v>
      </c>
    </row>
    <row r="8" spans="1:5" x14ac:dyDescent="0.25">
      <c r="A8" s="341" t="s">
        <v>22</v>
      </c>
      <c r="B8" s="15" t="s">
        <v>25</v>
      </c>
      <c r="D8" s="341" t="s">
        <v>27</v>
      </c>
      <c r="E8" s="384" t="s">
        <v>27</v>
      </c>
    </row>
    <row r="9" spans="1:5" x14ac:dyDescent="0.25">
      <c r="A9" s="341" t="s">
        <v>24</v>
      </c>
      <c r="B9" s="15" t="s">
        <v>27</v>
      </c>
      <c r="D9" s="341" t="s">
        <v>24</v>
      </c>
      <c r="E9" s="384" t="s">
        <v>29</v>
      </c>
    </row>
    <row r="10" spans="1:5" x14ac:dyDescent="0.25">
      <c r="A10" s="341" t="s">
        <v>25</v>
      </c>
      <c r="B10" s="15" t="s">
        <v>24</v>
      </c>
      <c r="E10" s="384" t="s">
        <v>24</v>
      </c>
    </row>
    <row r="11" spans="1:5" x14ac:dyDescent="0.25">
      <c r="A11" s="341" t="s">
        <v>27</v>
      </c>
      <c r="B11" s="15" t="s">
        <v>170</v>
      </c>
    </row>
    <row r="12" spans="1:5" x14ac:dyDescent="0.25">
      <c r="A12" s="341" t="s">
        <v>29</v>
      </c>
      <c r="B12" s="15" t="s">
        <v>172</v>
      </c>
    </row>
    <row r="13" spans="1:5" x14ac:dyDescent="0.25">
      <c r="A13" s="341" t="s">
        <v>31</v>
      </c>
      <c r="B13" s="15" t="s">
        <v>173</v>
      </c>
    </row>
    <row r="14" spans="1:5" x14ac:dyDescent="0.25">
      <c r="A14" s="341" t="s">
        <v>385</v>
      </c>
      <c r="B14" s="341" t="s">
        <v>441</v>
      </c>
    </row>
    <row r="15" spans="1:5" x14ac:dyDescent="0.25">
      <c r="A15" s="341" t="s">
        <v>355</v>
      </c>
      <c r="B15" s="15" t="s">
        <v>174</v>
      </c>
    </row>
    <row r="16" spans="1:5" x14ac:dyDescent="0.25">
      <c r="A16" s="341" t="s">
        <v>356</v>
      </c>
      <c r="B16" s="15" t="s">
        <v>176</v>
      </c>
    </row>
    <row r="17" spans="1:2" x14ac:dyDescent="0.25">
      <c r="A17" s="341" t="s">
        <v>357</v>
      </c>
      <c r="B17" s="341" t="s">
        <v>325</v>
      </c>
    </row>
    <row r="18" spans="1:2" x14ac:dyDescent="0.25">
      <c r="A18" s="341" t="s">
        <v>358</v>
      </c>
      <c r="B18" s="15" t="s">
        <v>326</v>
      </c>
    </row>
    <row r="19" spans="1:2" x14ac:dyDescent="0.25">
      <c r="A19" s="341" t="s">
        <v>380</v>
      </c>
      <c r="B19" s="15" t="s">
        <v>101</v>
      </c>
    </row>
    <row r="20" spans="1:2" x14ac:dyDescent="0.25">
      <c r="A20" s="341" t="s">
        <v>381</v>
      </c>
    </row>
    <row r="23" spans="1:2" x14ac:dyDescent="0.25">
      <c r="A23" s="341" t="s">
        <v>161</v>
      </c>
    </row>
    <row r="24" spans="1:2" x14ac:dyDescent="0.25">
      <c r="A24" s="341" t="s">
        <v>386</v>
      </c>
    </row>
    <row r="25" spans="1:2" x14ac:dyDescent="0.25">
      <c r="A25" s="341" t="s">
        <v>387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UST Plan Check</vt:lpstr>
      <vt:lpstr>Equipment and Monitoring</vt:lpstr>
      <vt:lpstr>Inspection Worksheet</vt:lpstr>
      <vt:lpstr>Inspection Report</vt:lpstr>
      <vt:lpstr>UST Construction Summary</vt:lpstr>
      <vt:lpstr>UST Removal Summary</vt:lpstr>
      <vt:lpstr>Drop Down Menu</vt:lpstr>
      <vt:lpstr>'Equipment and Monitoring'!Print_Area</vt:lpstr>
      <vt:lpstr>'Inspection Report'!Print_Area</vt:lpstr>
      <vt:lpstr>'Inspection Worksheet'!Print_Area</vt:lpstr>
      <vt:lpstr>'UST Construction Summary'!Print_Area</vt:lpstr>
      <vt:lpstr>'UST Plan Check'!Print_Area</vt:lpstr>
      <vt:lpstr>'UST Removal Summary'!Print_Area</vt:lpstr>
      <vt:lpstr>'Inspection Report'!Print_Titles</vt:lpstr>
      <vt:lpstr>'UST Plan Check'!Print_Titles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Monasterio. Jennea</dc:creator>
  <cp:lastModifiedBy>Gabriel Rubio</cp:lastModifiedBy>
  <cp:revision/>
  <cp:lastPrinted>2017-02-14T23:29:18Z</cp:lastPrinted>
  <dcterms:created xsi:type="dcterms:W3CDTF">2015-05-12T14:14:09Z</dcterms:created>
  <dcterms:modified xsi:type="dcterms:W3CDTF">2017-10-13T17:21:58Z</dcterms:modified>
</cp:coreProperties>
</file>